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710" activeTab="0"/>
  </bookViews>
  <sheets>
    <sheet name="Kompletné 2%" sheetId="1" r:id="rId1"/>
  </sheets>
  <definedNames/>
  <calcPr fullCalcOnLoad="1"/>
</workbook>
</file>

<file path=xl/sharedStrings.xml><?xml version="1.0" encoding="utf-8"?>
<sst xmlns="http://schemas.openxmlformats.org/spreadsheetml/2006/main" count="224" uniqueCount="217">
  <si>
    <t>Prijímateľ podielu zaplatenej dane z príjmov fyzických a právnických osôb - Liga proti rakovine SR</t>
  </si>
  <si>
    <t>so sídlom Brestová 6, 821 02 Bratislava, IČO: 00641219</t>
  </si>
  <si>
    <t xml:space="preserve">zverejňuje podľa § 50 ods.13 zákona č. 595/2003 Z.z. o dani z príjmov tieto údaje o špecifikácii použitia podielu zaplatenej dane z príjmov fyzických a právnických osôb  </t>
  </si>
  <si>
    <t>Účel použitia podielu zaplatenej dane</t>
  </si>
  <si>
    <t>Psychosociálna starostlivosť o onkologických pacientov</t>
  </si>
  <si>
    <t xml:space="preserve">Priama finančná pomoc onkologickým pacientom </t>
  </si>
  <si>
    <t xml:space="preserve"> Projekt "Centrum pomoci  Bratislava" 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</si>
  <si>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plyn 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</si>
  <si>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energie 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</si>
  <si>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voda </t>
    </r>
  </si>
  <si>
    <t>Voľnočasové aktivity Centra pomoci Bratislava pre onkologických pacientov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</si>
  <si>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spotrebný materiál na kreatívne kurzy</t>
    </r>
  </si>
  <si>
    <t xml:space="preserve"> Projekt "Centrum pomoci Košice"</t>
  </si>
  <si>
    <t xml:space="preserve"> Projekt "Centrum pomoci Martin"</t>
  </si>
  <si>
    <t>Psychosociálna starostlivosť o onkologických pacientov v regiónoch</t>
  </si>
  <si>
    <t>Prevencia, poradenstvo, informovanosť</t>
  </si>
  <si>
    <t>mínusová položka</t>
  </si>
  <si>
    <t xml:space="preserve">   ● psychosociálna podpora v regióne Prešov - MUDr. Smelý Igor</t>
  </si>
  <si>
    <r>
      <t xml:space="preserve">  </t>
    </r>
    <r>
      <rPr>
        <sz val="9"/>
        <rFont val="Arial"/>
        <family val="2"/>
      </rPr>
      <t xml:space="preserve"> ● psychosociálna podpora v regióne Košice -PhDr. Šefčíková Ingrid</t>
    </r>
  </si>
  <si>
    <t xml:space="preserve">    ● jazykové kurzy</t>
  </si>
  <si>
    <t xml:space="preserve">   ● rehabilitačné a cvičebné pomôcky,dezinfekčné prostriedky 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</si>
  <si>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komunálny odpad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</si>
  <si>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energia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</si>
  <si>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plyn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</si>
  <si>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vodné + stočné</t>
    </r>
  </si>
  <si>
    <t xml:space="preserve">    ● platby za užívanie bytu a spoloč. priestorov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</si>
  <si>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internet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</si>
  <si>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daň z nehnuteľnosti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</si>
  <si>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technické a počítačové vybavenie Centra a IT služby</t>
    </r>
  </si>
  <si>
    <t>Výška použitého</t>
  </si>
  <si>
    <t>podielu dane</t>
  </si>
  <si>
    <t>Spôsob použitia podielu zaplatenej dane</t>
  </si>
  <si>
    <t xml:space="preserve">    ● inzercia</t>
  </si>
  <si>
    <t>Celkový vyúčtovaný podiel daní</t>
  </si>
  <si>
    <t>Prijatý podiel daní</t>
  </si>
  <si>
    <r>
      <t xml:space="preserve">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"/>
        <family val="2"/>
      </rPr>
      <t xml:space="preserve"> administratíva súvisiaca s projektom</t>
    </r>
  </si>
  <si>
    <r>
      <t xml:space="preserve"> </t>
    </r>
    <r>
      <rPr>
        <b/>
        <sz val="9"/>
        <color indexed="12"/>
        <rFont val="Arial"/>
        <family val="2"/>
      </rPr>
      <t xml:space="preserve"> ● administratíva súvisiaca s projektom</t>
    </r>
  </si>
  <si>
    <t xml:space="preserve">    ●  administratíva súvisiaca s projektom</t>
  </si>
  <si>
    <t xml:space="preserve">   ● administratíva súvisiaca s projektom</t>
  </si>
  <si>
    <t xml:space="preserve">  ● administratíva súvisiaca s projektom</t>
  </si>
  <si>
    <t xml:space="preserve"> Linka pomoci a poradenská služba pre onkologických pacientov, rod.príslušníkov, verejnosť</t>
  </si>
  <si>
    <t>Edukácia prostrednictvom preventívnych a informačných materiálov</t>
  </si>
  <si>
    <t xml:space="preserve">   ● plávanie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</si>
  <si>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BOZP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</si>
  <si>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prenájom rohoží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</si>
  <si>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vybavenie IT technikou,  IT služby</t>
    </r>
  </si>
  <si>
    <t>Voľnočasové aktivity Centra pomoci Martin pre onkolog. pacientov</t>
  </si>
  <si>
    <t xml:space="preserve">    ● kreatívne kurzy: racionálna výživa, výroba šperkov,úžitkové umenie, patchwork,...</t>
  </si>
  <si>
    <t xml:space="preserve"> Ubytovacie zariadenie na Kramároch pre rodičov detských onkologických pacientov</t>
  </si>
  <si>
    <t xml:space="preserve"> Ubytovacie zariadenie v Košiciach pre rodičov detských onkologických pacientov</t>
  </si>
  <si>
    <t xml:space="preserve">    ● administratíva súvisiaca s prevádzkou Centra pomoci</t>
  </si>
  <si>
    <t xml:space="preserve">    ● administratíva súvisiaca s organizáciu voľnočasových aktivít</t>
  </si>
  <si>
    <t xml:space="preserve">     ● administratíva súvisiaca s projektom</t>
  </si>
  <si>
    <t>Voľnočasové aktivity Centra pomoci Košice pre onkologických pacientov</t>
  </si>
  <si>
    <t xml:space="preserve">   ● administratíva súvisiaca s projektom Onkologická výchova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</si>
  <si>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drobný a spotrebný tovar, čistiace a dezinfekčné prostriedky,vybavenie UZ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</si>
  <si>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 hnuteľných vecí</t>
    </r>
  </si>
  <si>
    <t>kontrolný súčet</t>
  </si>
  <si>
    <t>Informačná kampaň 2%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</si>
  <si>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náklady-plyn, el.energia</t>
    </r>
  </si>
  <si>
    <t xml:space="preserve">     ● letáky, brožúrky pre onkologických pacientov i prevencia pre zdravú populáciu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</si>
  <si>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revízia el.zariadení, vykurov.telies, výťahu, závlah.systému, monitor.objektu,BOZP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</si>
  <si>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prevádzkové náklady - odpad</t>
    </r>
  </si>
  <si>
    <r>
      <t xml:space="preserve"> </t>
    </r>
    <r>
      <rPr>
        <sz val="9"/>
        <rFont val="Arial"/>
        <family val="2"/>
      </rPr>
      <t xml:space="preserve">  ● rekondično-relaxačné služby </t>
    </r>
  </si>
  <si>
    <r>
      <t xml:space="preserve">   </t>
    </r>
    <r>
      <rPr>
        <sz val="9"/>
        <rFont val="Arial"/>
        <family val="2"/>
      </rPr>
      <t>● prevádzkové náklady - plyn, el.energia, voda</t>
    </r>
  </si>
  <si>
    <r>
      <t xml:space="preserve"> 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"/>
        <family val="2"/>
      </rPr>
      <t xml:space="preserve"> administratíva súvisiaca s projektom </t>
    </r>
  </si>
  <si>
    <t>Onkologická výchova</t>
  </si>
  <si>
    <r>
      <t xml:space="preserve">    </t>
    </r>
    <r>
      <rPr>
        <b/>
        <sz val="9"/>
        <color indexed="12"/>
        <rFont val="Times New Roman"/>
        <family val="1"/>
      </rPr>
      <t>●</t>
    </r>
    <r>
      <rPr>
        <b/>
        <sz val="9"/>
        <color indexed="12"/>
        <rFont val="Arial Black"/>
        <family val="2"/>
      </rPr>
      <t xml:space="preserve"> administratíva súvisiaca s projektom</t>
    </r>
  </si>
  <si>
    <t xml:space="preserve"> Rekond. pobyty, relaxačné týždňovky a pohyb. aktivity pre pacientky s onkolog. ochorením 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</si>
  <si>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spravodajský servis TASR, 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</si>
  <si>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psychosociálna podpora v regióne Žilina, Trnava - PhDr. Vopátová Mária</t>
    </r>
  </si>
  <si>
    <t xml:space="preserve">   ● psychosociálna podpora v regióne Banská Bystrica - PhDr. Kochaníková Zita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</si>
  <si>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psychosociálna podpora v regióne Nové Zámky - PhDr. Nagyová Andrea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</si>
  <si>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psychosociálna podpora v regióne Nitra - Mgr. Alena Madlena Rjabininová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</si>
  <si>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psychosociálna podpora v FNsP Prešov - Mgr. Lanščáková Katarína</t>
    </r>
  </si>
  <si>
    <t xml:space="preserve">  ● priama finančná pomoc v roku 2013</t>
  </si>
  <si>
    <r>
      <t xml:space="preserve">  </t>
    </r>
    <r>
      <rPr>
        <sz val="9"/>
        <rFont val="Arial"/>
        <family val="2"/>
      </rPr>
      <t xml:space="preserve"> ● internet, telefón, alarm</t>
    </r>
  </si>
  <si>
    <t xml:space="preserve">  ● čistiace a hygien.potreby, kancelárske potreby,tonery, leták-centrum</t>
  </si>
  <si>
    <t xml:space="preserve">  ● kreatívne kurzy, jazykové kurzy</t>
  </si>
  <si>
    <t>Rehabilitácia, pohybové aktivity a linka pomoci</t>
  </si>
  <si>
    <t xml:space="preserve"> Linka pomoci, pohybové aktivity, rehabilitácia</t>
  </si>
  <si>
    <t xml:space="preserve">  ● joga, plávanie, materiálne zabezpečenie</t>
  </si>
  <si>
    <r>
      <t xml:space="preserve">   </t>
    </r>
    <r>
      <rPr>
        <sz val="9"/>
        <rFont val="Arial"/>
        <family val="2"/>
      </rPr>
      <t>● materiálne zabezpečenie</t>
    </r>
  </si>
  <si>
    <r>
      <t xml:space="preserve"> </t>
    </r>
    <r>
      <rPr>
        <sz val="9"/>
        <rFont val="Arial"/>
        <family val="2"/>
      </rPr>
      <t xml:space="preserve"> ● poistenie</t>
    </r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</si>
  <si>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inzercia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</si>
  <si>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rekonštrukcia budovy 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</si>
  <si>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</t>
    </r>
  </si>
  <si>
    <t xml:space="preserve">    ● prevádzkové náklady - upratovanie, prenájom rohoží, zásobníky vody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</si>
  <si>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poistenie objektu</t>
    </r>
  </si>
  <si>
    <t xml:space="preserve">    ● kreatívne kurzy, výlety</t>
  </si>
  <si>
    <t>kreditné úroky</t>
  </si>
  <si>
    <t>001,019,026,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</si>
  <si>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Svetový deň proti rakovine-príprava a tlač letákov, distribúcia a medializácia</t>
    </r>
  </si>
  <si>
    <t>027,028,038,</t>
  </si>
  <si>
    <t>Náklady celkom r. 2013+2014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</si>
  <si>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workshop "Psychoterapia v onkológii" - materiál. zabezpečenie + odbor. materiál</t>
    </r>
  </si>
  <si>
    <t>170,182,201,209,10410,</t>
  </si>
  <si>
    <t xml:space="preserve">   ● nájomné a prevádzkové náklady UZ na rok 2014 </t>
  </si>
  <si>
    <t xml:space="preserve">    ● preplatok zo zálohových platieb za rok 2013</t>
  </si>
  <si>
    <t>380,381,382,383,384,385,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</si>
  <si>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informácie - inzercia o UZ</t>
    </r>
  </si>
  <si>
    <t>191,194,</t>
  </si>
  <si>
    <t xml:space="preserve">    ● informácie - inzercia o UZ</t>
  </si>
  <si>
    <t xml:space="preserve">   ● telefónné poplatky, internet, IT služby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</si>
  <si>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vybavenie Centra - drobný tovar,hygien. a čistiace potreby , iné</t>
    </r>
  </si>
  <si>
    <t>00710,01510,02710,03410,04810,06510,06910,09110,09410,09610,09710,10010,11110,12010,12410,</t>
  </si>
  <si>
    <t>011,236,</t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</si>
  <si>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telefón + internet + internetová prípojka</t>
    </r>
  </si>
  <si>
    <r>
      <t xml:space="preserve">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čistiace  a dezinfekčné prostriedky, drobný tovar, vybavenie CP, kopírovanie</t>
    </r>
  </si>
  <si>
    <t>10310,14310,13610,12210,11310,09910,09210,08510,05610,04910,05410,04110,01710,01010,071,</t>
  </si>
  <si>
    <r>
      <t xml:space="preserve"> </t>
    </r>
    <r>
      <rPr>
        <sz val="9"/>
        <rFont val="Arial Black"/>
        <family val="2"/>
      </rPr>
      <t xml:space="preserve">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BOZP, IT služby, technické vybavenie, revízie</t>
    </r>
  </si>
  <si>
    <r>
      <t xml:space="preserve">    </t>
    </r>
    <r>
      <rPr>
        <b/>
        <sz val="9"/>
        <rFont val="Times New Roman"/>
        <family val="1"/>
      </rPr>
      <t>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kreatívny koncept , produkčné práce na TV a RO spote,marketingové služby</t>
    </r>
  </si>
  <si>
    <t>187,091,142,159,180,198,227,261,290,301,070,225,275,303,</t>
  </si>
  <si>
    <r>
      <t xml:space="preserve">    </t>
    </r>
    <r>
      <rPr>
        <b/>
        <sz val="9"/>
        <rFont val="Times New Roman"/>
        <family val="1"/>
      </rPr>
      <t>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prenájom LCD, LED obrazoviek, CLV posterových plôch, kinokampaň</t>
    </r>
  </si>
  <si>
    <t>097,119,121,122,123,134,176,196,098,</t>
  </si>
  <si>
    <t>104,101,117,118,139,143,144,150,153,155,164,165,186,200,206,214,</t>
  </si>
  <si>
    <t>178,120,100,160,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</si>
  <si>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tlač plagátov,nálepky ma sklá autob., prenájom rekl.plôch na autob., inštalácia...,</t>
    </r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</si>
  <si>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web bannery, SITA</t>
    </r>
  </si>
  <si>
    <t>062,181,077,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</si>
  <si>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ubytovanie protagonistov spotu</t>
    </r>
  </si>
  <si>
    <t>kreditné úroky r. 2013+2014</t>
  </si>
  <si>
    <t>daň z úrokov a bankové poplatky r.2013+2014</t>
  </si>
  <si>
    <t>◄ pobyt kúpele - Vyšné Ružbachy 25.05.-31.05.2014</t>
  </si>
  <si>
    <t>◄ pobyt kúpele - Vyšné Ružbachy 01.06.-07.06.2014</t>
  </si>
  <si>
    <t>◄ relaxačný pobyt - hotel Bellevue 12.-18.5.2014</t>
  </si>
  <si>
    <r>
      <rPr>
        <sz val="9"/>
        <rFont val="Times New Roman"/>
        <family val="1"/>
      </rPr>
      <t>◄</t>
    </r>
    <r>
      <rPr>
        <sz val="9"/>
        <rFont val="Arial"/>
        <family val="2"/>
      </rPr>
      <t xml:space="preserve"> relaxačný pobyt - hotel Bellevue 14.-20.6.2014</t>
    </r>
  </si>
  <si>
    <r>
      <rPr>
        <sz val="9"/>
        <rFont val="Times New Roman"/>
        <family val="1"/>
      </rPr>
      <t>◄</t>
    </r>
    <r>
      <rPr>
        <sz val="9"/>
        <rFont val="Arial"/>
        <family val="2"/>
      </rPr>
      <t xml:space="preserve"> relaxačný pobyt - hotel Bellevue 19.-25.07.2014</t>
    </r>
  </si>
  <si>
    <t>17,151,</t>
  </si>
  <si>
    <t>materiálne zabezpečenie, poštovné, ...</t>
  </si>
  <si>
    <t xml:space="preserve">  ● priama finančná pomoc v roku 2014</t>
  </si>
  <si>
    <t>06710,</t>
  </si>
  <si>
    <t>036</t>
  </si>
  <si>
    <t>827/13,829/13,830/13,</t>
  </si>
  <si>
    <t>015,080,140,141,199,834/13,831/13,798/13,552/13,</t>
  </si>
  <si>
    <t>076,157,659/13,757/13,813/13,865/13,590/13,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</si>
  <si>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ostatné náklady - poštovné,tonery, propag.tabuľa,faxová služba</t>
    </r>
  </si>
  <si>
    <t>3610,803/13,787/13,867/13,</t>
  </si>
  <si>
    <t>Týždeň proti rakovine - kampaň "............."</t>
  </si>
  <si>
    <t xml:space="preserve">   ● sieť obrazoviek, banery, inzercia, plagáty OC +BUS</t>
  </si>
  <si>
    <t>711/13,741/13,742/13,760/13,</t>
  </si>
  <si>
    <t>133,173,763/13,764/13,765/13,766/13,879/13,880/13,</t>
  </si>
  <si>
    <t>666/13,850/13,</t>
  </si>
  <si>
    <t>251,667/13,849/13,</t>
  </si>
  <si>
    <t>668/13,853/13,</t>
  </si>
  <si>
    <t>269,613/13,861/13,</t>
  </si>
  <si>
    <t>670/13,852/13,</t>
  </si>
  <si>
    <t>555/13,</t>
  </si>
  <si>
    <r>
      <t xml:space="preserve">   </t>
    </r>
    <r>
      <rPr>
        <sz val="9"/>
        <rFont val="Arial"/>
        <family val="2"/>
      </rPr>
      <t>●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nájomné</t>
    </r>
    <r>
      <rPr>
        <i/>
        <sz val="9"/>
        <rFont val="Arial"/>
        <family val="2"/>
      </rPr>
      <t xml:space="preserve"> a </t>
    </r>
    <r>
      <rPr>
        <sz val="9"/>
        <rFont val="Arial"/>
        <family val="2"/>
      </rPr>
      <t xml:space="preserve">prevádzkové náklady UZ na rok 2013 </t>
    </r>
  </si>
  <si>
    <t>591/13</t>
  </si>
  <si>
    <t>465/13,630/13,</t>
  </si>
  <si>
    <t>03810,03910,07610,11710,40010/13,46210/13,51410/13,56110/13,</t>
  </si>
  <si>
    <r>
      <t>007,041,129,</t>
    </r>
    <r>
      <rPr>
        <sz val="8"/>
        <color indexed="10"/>
        <rFont val="Arial"/>
        <family val="2"/>
      </rPr>
      <t>407</t>
    </r>
    <r>
      <rPr>
        <sz val="8"/>
        <rFont val="Arial"/>
        <family val="2"/>
      </rPr>
      <t>,575/13,635/13,731/13,784/13,</t>
    </r>
  </si>
  <si>
    <t>059,111,254,585/13,644/13,739/13,810/13,856/13,</t>
  </si>
  <si>
    <r>
      <rPr>
        <sz val="9"/>
        <rFont val="Times New Roman"/>
        <family val="1"/>
      </rPr>
      <t>◄</t>
    </r>
    <r>
      <rPr>
        <sz val="9"/>
        <rFont val="Arial"/>
        <family val="2"/>
      </rPr>
      <t xml:space="preserve"> relaxačný pobyt Malatíny 7.-13.10.2013</t>
    </r>
  </si>
  <si>
    <t>681/13,815/13,664/13,</t>
  </si>
  <si>
    <r>
      <rPr>
        <sz val="9"/>
        <rFont val="Times New Roman"/>
        <family val="1"/>
      </rPr>
      <t>◄</t>
    </r>
    <r>
      <rPr>
        <sz val="9"/>
        <rFont val="Arial"/>
        <family val="2"/>
      </rPr>
      <t xml:space="preserve"> relaxačný pobyt Smižany 21.-27.9.2013</t>
    </r>
  </si>
  <si>
    <t>625/13,602/13,816/13,</t>
  </si>
  <si>
    <r>
      <rPr>
        <sz val="9"/>
        <rFont val="Times New Roman"/>
        <family val="1"/>
      </rPr>
      <t>◄</t>
    </r>
    <r>
      <rPr>
        <sz val="9"/>
        <rFont val="Arial"/>
        <family val="2"/>
      </rPr>
      <t xml:space="preserve"> relaxačný pobyt Štrba 2013</t>
    </r>
  </si>
  <si>
    <t>817/13,</t>
  </si>
  <si>
    <t>06010,14010,072,48810/13,</t>
  </si>
  <si>
    <t>príspevok organizačných zložiek -kolektívnych členov 32 x 40,-)</t>
  </si>
  <si>
    <t>818/13,</t>
  </si>
  <si>
    <t>103,00310,04310,10510,49510/13,824/13,749/13,700/13,677/13,</t>
  </si>
  <si>
    <t>029,031,044,090,092,190,195,203,650/13,795/13,725/13,772/13,774/13,698/13,553/13,</t>
  </si>
  <si>
    <t>021,030,034,047,125,166,221,247,12310,776/13,717/13,622/13,710/13,631/13,617/13,847/13,716/13,</t>
  </si>
  <si>
    <t>049,053,069,087,110,115,218,258,869/13,594/13,661/13,756/13,777/13,855/13,800/13,744/13,718/13,779/13,</t>
  </si>
  <si>
    <t>052,109,217,875/13,780/13,705/13,619/13,562/13,</t>
  </si>
  <si>
    <t>067,146,293,702/13,874/13,793/13,746/13,593/13,</t>
  </si>
  <si>
    <t>013,046,102,224,844/13,714/13,559/13,614/13,</t>
  </si>
  <si>
    <t>723/13,790/13,762/13,051,226,114,</t>
  </si>
  <si>
    <t>826/13,832/13,828/13,778/13,</t>
  </si>
  <si>
    <t>056,188,158,400,399,398,860/13,792/13,713/13,806/13,</t>
  </si>
  <si>
    <t>13210,14710,14910,550/13,551/13,674/13,805/13,35910/13,39110/13,40510/13,40610/13,41910/13,45510/13,50610/13,</t>
  </si>
  <si>
    <t>074,216,569/13,767/13,809/13,851/13,</t>
  </si>
  <si>
    <t xml:space="preserve">  ● kurzy jogy, pilates</t>
  </si>
  <si>
    <t>061,107,687/13,794/13,802/13,704/13</t>
  </si>
  <si>
    <t>Rehabilitácia, pohybové aktivity</t>
  </si>
  <si>
    <t>036,697/13,</t>
  </si>
  <si>
    <t>189,11810,08810,04210,14810,06610,683/13,</t>
  </si>
  <si>
    <t>230,603/13,</t>
  </si>
  <si>
    <t>052,109,217,780/13,705/13,619/13,562/13,875/13,</t>
  </si>
  <si>
    <t>043,132,270,871/13,785/13,732/13,636/13,576/13,</t>
  </si>
  <si>
    <t>246,616/13,846/13,</t>
  </si>
  <si>
    <t>057,127,862/13,791/13,737/13,629/13,565/13,</t>
  </si>
  <si>
    <t>69,594/13,661/13,756/13,777/13,869/13,</t>
  </si>
  <si>
    <t>004,283,037,136,282,137,055,126,105,244,009,068,063,807/13,570/13,623/13,720/13,797/13,624/13,</t>
  </si>
  <si>
    <t>753/13,799/13,863/13,580/13,572/13,632/13,728/13,782/13,</t>
  </si>
  <si>
    <t>46310/13,46410/13,48910/13,49010/13,49110/13,835/13,</t>
  </si>
  <si>
    <t>06610,08810,108,048,238,089,050,568/13,854/13,789/13,724/13,621/13,788/13,</t>
  </si>
  <si>
    <t>735/13,651/13,578/13,</t>
  </si>
  <si>
    <t>mínusová položka -872/13,</t>
  </si>
  <si>
    <t>052,109,217,033,327,168,875/13,780/13,705/13,619/13,562/13,695/13,592/13,796/13,</t>
  </si>
  <si>
    <t>256,060,113,258,115,058,112,255,116,259,054,855/13,800/13,718/13,811/13,857/13,740/13,645/13,583/13,</t>
  </si>
  <si>
    <t>859/13,858/13,812/13,801/13,738/13,719/13,643/13,641/13,584/13,</t>
  </si>
  <si>
    <t>248,069,082,848/13,618/13,661/13,777/13,756/13,869/13,</t>
  </si>
  <si>
    <t>45,07510,07910,877/13,773/13,706/13,40310/13,52410/13,</t>
  </si>
  <si>
    <t>06410,07210,02510,06310,09510,11910,066,877/13,759/13,804/13,876/13,652/13,47810/13,</t>
  </si>
  <si>
    <t>02110</t>
  </si>
  <si>
    <t>869/13,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</si>
  <si>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rekonštrukcia - stavebné práce</t>
    </r>
  </si>
  <si>
    <t>761/13</t>
  </si>
  <si>
    <r>
      <t xml:space="preserve">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správny poplatok - stav.úrad</t>
    </r>
  </si>
  <si>
    <t>52210/13,</t>
  </si>
  <si>
    <t>002,073,775/13,</t>
  </si>
  <si>
    <t>032,052,109,217,328,619/13,705/13,780/13,875/13,696/13,873/13,562/13,</t>
  </si>
  <si>
    <t>bank.poplatky + daň z úrokov r.2013+2014</t>
  </si>
  <si>
    <t>kreditné úroky  r.2013+2014 - mínusová položka</t>
  </si>
  <si>
    <t>plusová hodnota</t>
  </si>
  <si>
    <t>mínusová hodnota</t>
  </si>
  <si>
    <t>daň z úrokov + bank.poplatky</t>
  </si>
  <si>
    <r>
      <t xml:space="preserve">za rok 2012 nim prijatého v roku 2013, čo predstavuje čiastku </t>
    </r>
    <r>
      <rPr>
        <b/>
        <sz val="11"/>
        <rFont val="Arial"/>
        <family val="2"/>
      </rPr>
      <t xml:space="preserve"> 463.886,33  €</t>
    </r>
  </si>
  <si>
    <t>úhrada 12.3.2014</t>
  </si>
  <si>
    <t>Administratíva súvisiaca s jednotl.projektami r. 2013 + 2014</t>
  </si>
  <si>
    <t xml:space="preserve">    platby za služby </t>
  </si>
  <si>
    <t>820/13,864,13</t>
  </si>
  <si>
    <r>
      <t xml:space="preserve">     </t>
    </r>
    <r>
      <rPr>
        <sz val="9"/>
        <rFont val="Times New Roman"/>
        <family val="1"/>
      </rPr>
      <t>●</t>
    </r>
    <r>
      <rPr>
        <sz val="9"/>
        <rFont val="Arial"/>
        <family val="2"/>
      </rPr>
      <t xml:space="preserve"> internet a internetový prístup k portálom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</si>
</sst>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Black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Black"/>
      <family val="2"/>
    </font>
    <font>
      <b/>
      <sz val="9"/>
      <color indexed="12"/>
      <name val="Arial Black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7"/>
      <name val="Arial Black"/>
      <family val="2"/>
    </font>
    <font>
      <sz val="8"/>
      <color indexed="17"/>
      <name val="Arial Black"/>
      <family val="2"/>
    </font>
    <font>
      <sz val="8"/>
      <color indexed="12"/>
      <name val="Arial Black"/>
      <family val="2"/>
    </font>
    <font>
      <sz val="9"/>
      <color indexed="62"/>
      <name val="Arial Black"/>
      <family val="2"/>
    </font>
    <font>
      <sz val="9"/>
      <color indexed="40"/>
      <name val="Arial Black"/>
      <family val="2"/>
    </font>
    <font>
      <b/>
      <sz val="9"/>
      <color indexed="40"/>
      <name val="Arial Black"/>
      <family val="2"/>
    </font>
    <font>
      <sz val="9"/>
      <color indexed="17"/>
      <name val="Arial Black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1"/>
      <name val="Calibri"/>
      <family val="2"/>
    </font>
    <font>
      <sz val="9"/>
      <color indexed="4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 Black"/>
      <family val="2"/>
    </font>
    <font>
      <sz val="9"/>
      <color indexed="18"/>
      <name val="Arial Black"/>
      <family val="2"/>
    </font>
    <font>
      <sz val="7"/>
      <color indexed="40"/>
      <name val="Arial Black"/>
      <family val="2"/>
    </font>
    <font>
      <b/>
      <sz val="9"/>
      <color indexed="56"/>
      <name val="Arial Black"/>
      <family val="2"/>
    </font>
    <font>
      <sz val="10"/>
      <color indexed="10"/>
      <name val="Arial"/>
      <family val="2"/>
    </font>
    <font>
      <b/>
      <sz val="8"/>
      <color indexed="10"/>
      <name val="Arial Black"/>
      <family val="2"/>
    </font>
    <font>
      <sz val="8"/>
      <color indexed="8"/>
      <name val="Calibri"/>
      <family val="2"/>
    </font>
    <font>
      <b/>
      <sz val="9"/>
      <color indexed="62"/>
      <name val="Arial Black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7"/>
      <color indexed="10"/>
      <name val="Arial"/>
      <family val="2"/>
    </font>
    <font>
      <sz val="9"/>
      <color indexed="10"/>
      <name val="Arial Black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indexed="8"/>
      <name val="Calibri"/>
      <family val="2"/>
    </font>
    <font>
      <b/>
      <sz val="11"/>
      <color indexed="51"/>
      <name val="Calibri"/>
      <family val="2"/>
    </font>
    <font>
      <b/>
      <sz val="8"/>
      <color indexed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5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B050"/>
      <name val="Arial Black"/>
      <family val="2"/>
    </font>
    <font>
      <sz val="8"/>
      <color rgb="FF00B050"/>
      <name val="Arial Black"/>
      <family val="2"/>
    </font>
    <font>
      <sz val="8"/>
      <color rgb="FF0000FF"/>
      <name val="Arial Black"/>
      <family val="2"/>
    </font>
    <font>
      <b/>
      <sz val="9"/>
      <color rgb="FF0000FF"/>
      <name val="Arial"/>
      <family val="2"/>
    </font>
    <font>
      <sz val="9"/>
      <color rgb="FF333399"/>
      <name val="Arial Black"/>
      <family val="2"/>
    </font>
    <font>
      <sz val="9"/>
      <color rgb="FF00B0F0"/>
      <name val="Arial Black"/>
      <family val="2"/>
    </font>
    <font>
      <b/>
      <sz val="9"/>
      <color rgb="FF00B0F0"/>
      <name val="Arial Black"/>
      <family val="2"/>
    </font>
    <font>
      <b/>
      <sz val="9"/>
      <color rgb="FF0000FF"/>
      <name val="Arial Black"/>
      <family val="2"/>
    </font>
    <font>
      <sz val="9"/>
      <color rgb="FF00B050"/>
      <name val="Arial Black"/>
      <family val="2"/>
    </font>
    <font>
      <sz val="8"/>
      <color rgb="FFFF000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sz val="9"/>
      <color rgb="FF00B0F0"/>
      <name val="Arial"/>
      <family val="2"/>
    </font>
    <font>
      <sz val="9"/>
      <color rgb="FFFF0000"/>
      <name val="Arial"/>
      <family val="2"/>
    </font>
    <font>
      <b/>
      <sz val="8"/>
      <color rgb="FF0000FF"/>
      <name val="Arial Black"/>
      <family val="2"/>
    </font>
    <font>
      <sz val="9"/>
      <color rgb="FF21138B"/>
      <name val="Arial Black"/>
      <family val="2"/>
    </font>
    <font>
      <sz val="7"/>
      <color rgb="FF00B0F0"/>
      <name val="Arial Black"/>
      <family val="2"/>
    </font>
    <font>
      <b/>
      <sz val="9"/>
      <color rgb="FF002060"/>
      <name val="Arial Black"/>
      <family val="2"/>
    </font>
    <font>
      <sz val="10"/>
      <color rgb="FFFF0000"/>
      <name val="Arial"/>
      <family val="2"/>
    </font>
    <font>
      <b/>
      <sz val="9"/>
      <color rgb="FF2E14EC"/>
      <name val="Arial Black"/>
      <family val="2"/>
    </font>
    <font>
      <sz val="8"/>
      <color theme="1"/>
      <name val="Calibri"/>
      <family val="2"/>
    </font>
    <font>
      <b/>
      <sz val="9"/>
      <color rgb="FF3333CC"/>
      <name val="Arial Black"/>
      <family val="2"/>
    </font>
    <font>
      <b/>
      <sz val="9"/>
      <color rgb="FF3333CC"/>
      <name val="Arial"/>
      <family val="2"/>
    </font>
    <font>
      <sz val="8"/>
      <color rgb="FF2E14EC"/>
      <name val="Arial Black"/>
      <family val="2"/>
    </font>
    <font>
      <sz val="9"/>
      <color rgb="FF3333CC"/>
      <name val="Arial"/>
      <family val="2"/>
    </font>
    <font>
      <b/>
      <sz val="8"/>
      <color rgb="FF2E15EB"/>
      <name val="Arial Black"/>
      <family val="2"/>
    </font>
    <font>
      <sz val="7"/>
      <color rgb="FFFF0000"/>
      <name val="Arial"/>
      <family val="2"/>
    </font>
    <font>
      <sz val="9"/>
      <color rgb="FFFF0000"/>
      <name val="Arial Black"/>
      <family val="2"/>
    </font>
    <font>
      <b/>
      <sz val="8"/>
      <color rgb="FFFF0000"/>
      <name val="Arial Blac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theme="1"/>
      <name val="Calibri"/>
      <family val="2"/>
    </font>
    <font>
      <b/>
      <sz val="11"/>
      <color rgb="FFFFC000"/>
      <name val="Calibri"/>
      <family val="2"/>
    </font>
    <font>
      <b/>
      <sz val="8"/>
      <color rgb="FFFF0000"/>
      <name val="Arial"/>
      <family val="2"/>
    </font>
    <font>
      <b/>
      <sz val="9"/>
      <color theme="1"/>
      <name val="Calibri"/>
      <family val="2"/>
    </font>
    <font>
      <sz val="8"/>
      <color rgb="FF2E15EB"/>
      <name val="Arial Black"/>
      <family val="2"/>
    </font>
    <font>
      <b/>
      <sz val="11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8" applyNumberFormat="0" applyAlignment="0" applyProtection="0"/>
    <xf numFmtId="0" fontId="86" fillId="25" borderId="8" applyNumberFormat="0" applyAlignment="0" applyProtection="0"/>
    <xf numFmtId="0" fontId="87" fillId="25" borderId="9" applyNumberFormat="0" applyAlignment="0" applyProtection="0"/>
    <xf numFmtId="0" fontId="88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45" applyFont="1" applyBorder="1">
      <alignment/>
      <protection/>
    </xf>
    <xf numFmtId="0" fontId="5" fillId="0" borderId="11" xfId="45" applyFont="1" applyBorder="1">
      <alignment/>
      <protection/>
    </xf>
    <xf numFmtId="0" fontId="5" fillId="0" borderId="12" xfId="45" applyFont="1" applyBorder="1">
      <alignment/>
      <protection/>
    </xf>
    <xf numFmtId="0" fontId="5" fillId="0" borderId="13" xfId="45" applyFont="1" applyBorder="1">
      <alignment/>
      <protection/>
    </xf>
    <xf numFmtId="0" fontId="5" fillId="10" borderId="11" xfId="45" applyFont="1" applyFill="1" applyBorder="1">
      <alignment/>
      <protection/>
    </xf>
    <xf numFmtId="4" fontId="5" fillId="0" borderId="14" xfId="45" applyNumberFormat="1" applyFont="1" applyBorder="1" applyAlignment="1">
      <alignment horizontal="right"/>
      <protection/>
    </xf>
    <xf numFmtId="4" fontId="90" fillId="0" borderId="15" xfId="45" applyNumberFormat="1" applyFont="1" applyBorder="1" applyAlignment="1">
      <alignment horizontal="right"/>
      <protection/>
    </xf>
    <xf numFmtId="4" fontId="91" fillId="0" borderId="15" xfId="45" applyNumberFormat="1" applyFont="1" applyBorder="1" applyAlignment="1">
      <alignment horizontal="right"/>
      <protection/>
    </xf>
    <xf numFmtId="4" fontId="5" fillId="0" borderId="14" xfId="45" applyNumberFormat="1" applyFont="1" applyFill="1" applyBorder="1" applyAlignment="1">
      <alignment horizontal="right"/>
      <protection/>
    </xf>
    <xf numFmtId="4" fontId="91" fillId="0" borderId="16" xfId="45" applyNumberFormat="1" applyFont="1" applyBorder="1" applyAlignment="1">
      <alignment horizontal="right"/>
      <protection/>
    </xf>
    <xf numFmtId="4" fontId="5" fillId="0" borderId="16" xfId="45" applyNumberFormat="1" applyFont="1" applyBorder="1" applyAlignment="1">
      <alignment horizontal="right"/>
      <protection/>
    </xf>
    <xf numFmtId="4" fontId="92" fillId="12" borderId="17" xfId="45" applyNumberFormat="1" applyFont="1" applyFill="1" applyBorder="1" applyAlignment="1">
      <alignment horizontal="right"/>
      <protection/>
    </xf>
    <xf numFmtId="4" fontId="90" fillId="10" borderId="17" xfId="45" applyNumberFormat="1" applyFont="1" applyFill="1" applyBorder="1" applyAlignment="1">
      <alignment horizontal="right"/>
      <protection/>
    </xf>
    <xf numFmtId="0" fontId="6" fillId="0" borderId="18" xfId="45" applyFont="1" applyBorder="1">
      <alignment/>
      <protection/>
    </xf>
    <xf numFmtId="0" fontId="6" fillId="0" borderId="19" xfId="45" applyFont="1" applyBorder="1">
      <alignment/>
      <protection/>
    </xf>
    <xf numFmtId="0" fontId="14" fillId="0" borderId="18" xfId="45" applyFont="1" applyBorder="1">
      <alignment/>
      <protection/>
    </xf>
    <xf numFmtId="0" fontId="93" fillId="0" borderId="18" xfId="45" applyFont="1" applyBorder="1">
      <alignment/>
      <protection/>
    </xf>
    <xf numFmtId="0" fontId="94" fillId="0" borderId="18" xfId="45" applyFont="1" applyBorder="1">
      <alignment/>
      <protection/>
    </xf>
    <xf numFmtId="0" fontId="95" fillId="0" borderId="18" xfId="45" applyFont="1" applyFill="1" applyBorder="1">
      <alignment/>
      <protection/>
    </xf>
    <xf numFmtId="0" fontId="6" fillId="0" borderId="18" xfId="45" applyFont="1" applyFill="1" applyBorder="1">
      <alignment/>
      <protection/>
    </xf>
    <xf numFmtId="0" fontId="10" fillId="0" borderId="18" xfId="45" applyFont="1" applyFill="1" applyBorder="1">
      <alignment/>
      <protection/>
    </xf>
    <xf numFmtId="0" fontId="93" fillId="0" borderId="18" xfId="45" applyFont="1" applyFill="1" applyBorder="1">
      <alignment/>
      <protection/>
    </xf>
    <xf numFmtId="0" fontId="96" fillId="10" borderId="20" xfId="45" applyFont="1" applyFill="1" applyBorder="1">
      <alignment/>
      <protection/>
    </xf>
    <xf numFmtId="0" fontId="95" fillId="0" borderId="18" xfId="45" applyFont="1" applyBorder="1">
      <alignment/>
      <protection/>
    </xf>
    <xf numFmtId="0" fontId="97" fillId="12" borderId="21" xfId="45" applyFont="1" applyFill="1" applyBorder="1">
      <alignment/>
      <protection/>
    </xf>
    <xf numFmtId="0" fontId="96" fillId="0" borderId="20" xfId="45" applyFont="1" applyFill="1" applyBorder="1">
      <alignment/>
      <protection/>
    </xf>
    <xf numFmtId="0" fontId="10" fillId="0" borderId="18" xfId="45" applyFont="1" applyBorder="1">
      <alignment/>
      <protection/>
    </xf>
    <xf numFmtId="0" fontId="98" fillId="10" borderId="20" xfId="45" applyFont="1" applyFill="1" applyBorder="1">
      <alignment/>
      <protection/>
    </xf>
    <xf numFmtId="4" fontId="99" fillId="0" borderId="14" xfId="45" applyNumberFormat="1" applyFont="1" applyBorder="1" applyAlignment="1">
      <alignment horizontal="right"/>
      <protection/>
    </xf>
    <xf numFmtId="0" fontId="93" fillId="0" borderId="21" xfId="45" applyFont="1" applyFill="1" applyBorder="1">
      <alignment/>
      <protection/>
    </xf>
    <xf numFmtId="0" fontId="99" fillId="0" borderId="10" xfId="45" applyFont="1" applyBorder="1">
      <alignment/>
      <protection/>
    </xf>
    <xf numFmtId="0" fontId="5" fillId="0" borderId="12" xfId="45" applyFont="1" applyFill="1" applyBorder="1">
      <alignment/>
      <protection/>
    </xf>
    <xf numFmtId="0" fontId="5" fillId="0" borderId="14" xfId="45" applyFont="1" applyBorder="1">
      <alignment/>
      <protection/>
    </xf>
    <xf numFmtId="0" fontId="5" fillId="0" borderId="17" xfId="45" applyFont="1" applyBorder="1">
      <alignment/>
      <protection/>
    </xf>
    <xf numFmtId="0" fontId="100" fillId="0" borderId="18" xfId="45" applyFont="1" applyFill="1" applyBorder="1">
      <alignment/>
      <protection/>
    </xf>
    <xf numFmtId="0" fontId="101" fillId="0" borderId="18" xfId="45" applyFont="1" applyFill="1" applyBorder="1">
      <alignment/>
      <protection/>
    </xf>
    <xf numFmtId="4" fontId="5" fillId="0" borderId="16" xfId="45" applyNumberFormat="1" applyFont="1" applyFill="1" applyBorder="1" applyAlignment="1">
      <alignment horizontal="right"/>
      <protection/>
    </xf>
    <xf numFmtId="0" fontId="5" fillId="0" borderId="14" xfId="45" applyFont="1" applyFill="1" applyBorder="1">
      <alignment/>
      <protection/>
    </xf>
    <xf numFmtId="4" fontId="5" fillId="0" borderId="17" xfId="45" applyNumberFormat="1" applyFont="1" applyBorder="1" applyAlignment="1">
      <alignment horizontal="right"/>
      <protection/>
    </xf>
    <xf numFmtId="0" fontId="48" fillId="0" borderId="0" xfId="0" applyFont="1" applyAlignment="1">
      <alignment/>
    </xf>
    <xf numFmtId="0" fontId="5" fillId="0" borderId="15" xfId="45" applyFont="1" applyBorder="1">
      <alignment/>
      <protection/>
    </xf>
    <xf numFmtId="0" fontId="2" fillId="0" borderId="18" xfId="45" applyFont="1" applyBorder="1">
      <alignment/>
      <protection/>
    </xf>
    <xf numFmtId="0" fontId="102" fillId="0" borderId="18" xfId="45" applyFont="1" applyFill="1" applyBorder="1">
      <alignment/>
      <protection/>
    </xf>
    <xf numFmtId="4" fontId="17" fillId="0" borderId="15" xfId="45" applyNumberFormat="1" applyFont="1" applyBorder="1">
      <alignment/>
      <protection/>
    </xf>
    <xf numFmtId="4" fontId="17" fillId="0" borderId="0" xfId="45" applyNumberFormat="1" applyFont="1" applyBorder="1">
      <alignment/>
      <protection/>
    </xf>
    <xf numFmtId="4" fontId="90" fillId="0" borderId="15" xfId="45" applyNumberFormat="1" applyFont="1" applyFill="1" applyBorder="1" applyAlignment="1">
      <alignment horizontal="right"/>
      <protection/>
    </xf>
    <xf numFmtId="0" fontId="5" fillId="0" borderId="15" xfId="45" applyFont="1" applyFill="1" applyBorder="1">
      <alignment/>
      <protection/>
    </xf>
    <xf numFmtId="0" fontId="95" fillId="0" borderId="19" xfId="45" applyFont="1" applyBorder="1" applyAlignment="1">
      <alignment horizontal="center"/>
      <protection/>
    </xf>
    <xf numFmtId="0" fontId="95" fillId="0" borderId="13" xfId="45" applyFont="1" applyBorder="1">
      <alignment/>
      <protection/>
    </xf>
    <xf numFmtId="0" fontId="95" fillId="0" borderId="12" xfId="45" applyFont="1" applyBorder="1">
      <alignment/>
      <protection/>
    </xf>
    <xf numFmtId="0" fontId="2" fillId="0" borderId="10" xfId="45" applyBorder="1">
      <alignment/>
      <protection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4" fontId="9" fillId="10" borderId="23" xfId="45" applyNumberFormat="1" applyFont="1" applyFill="1" applyBorder="1" applyAlignment="1">
      <alignment horizontal="right"/>
      <protection/>
    </xf>
    <xf numFmtId="0" fontId="5" fillId="0" borderId="10" xfId="45" applyFont="1" applyBorder="1" applyAlignment="1">
      <alignment horizontal="left"/>
      <protection/>
    </xf>
    <xf numFmtId="0" fontId="103" fillId="0" borderId="18" xfId="45" applyFont="1" applyFill="1" applyBorder="1">
      <alignment/>
      <protection/>
    </xf>
    <xf numFmtId="0" fontId="16" fillId="0" borderId="11" xfId="45" applyFont="1" applyBorder="1">
      <alignment/>
      <protection/>
    </xf>
    <xf numFmtId="4" fontId="90" fillId="0" borderId="16" xfId="45" applyNumberFormat="1" applyFont="1" applyBorder="1" applyAlignment="1">
      <alignment horizontal="right"/>
      <protection/>
    </xf>
    <xf numFmtId="0" fontId="94" fillId="11" borderId="20" xfId="45" applyFont="1" applyFill="1" applyBorder="1">
      <alignment/>
      <protection/>
    </xf>
    <xf numFmtId="4" fontId="104" fillId="11" borderId="15" xfId="45" applyNumberFormat="1" applyFont="1" applyFill="1" applyBorder="1" applyAlignment="1">
      <alignment horizontal="right"/>
      <protection/>
    </xf>
    <xf numFmtId="0" fontId="5" fillId="11" borderId="11" xfId="45" applyFont="1" applyFill="1" applyBorder="1">
      <alignment/>
      <protection/>
    </xf>
    <xf numFmtId="0" fontId="105" fillId="11" borderId="20" xfId="45" applyFont="1" applyFill="1" applyBorder="1">
      <alignment/>
      <protection/>
    </xf>
    <xf numFmtId="4" fontId="90" fillId="11" borderId="15" xfId="45" applyNumberFormat="1" applyFont="1" applyFill="1" applyBorder="1" applyAlignment="1">
      <alignment horizontal="right"/>
      <protection/>
    </xf>
    <xf numFmtId="4" fontId="5" fillId="11" borderId="15" xfId="45" applyNumberFormat="1" applyFont="1" applyFill="1" applyBorder="1" applyAlignment="1">
      <alignment horizontal="right"/>
      <protection/>
    </xf>
    <xf numFmtId="0" fontId="16" fillId="11" borderId="15" xfId="45" applyFont="1" applyFill="1" applyBorder="1">
      <alignment/>
      <protection/>
    </xf>
    <xf numFmtId="0" fontId="106" fillId="0" borderId="16" xfId="45" applyFont="1" applyBorder="1" applyAlignment="1">
      <alignment horizontal="center"/>
      <protection/>
    </xf>
    <xf numFmtId="0" fontId="106" fillId="0" borderId="17" xfId="45" applyFont="1" applyBorder="1" applyAlignment="1">
      <alignment horizontal="center"/>
      <protection/>
    </xf>
    <xf numFmtId="0" fontId="107" fillId="11" borderId="20" xfId="45" applyFont="1" applyFill="1" applyBorder="1">
      <alignment/>
      <protection/>
    </xf>
    <xf numFmtId="4" fontId="104" fillId="11" borderId="17" xfId="45" applyNumberFormat="1" applyFont="1" applyFill="1" applyBorder="1" applyAlignment="1">
      <alignment horizontal="right"/>
      <protection/>
    </xf>
    <xf numFmtId="0" fontId="5" fillId="11" borderId="17" xfId="45" applyFont="1" applyFill="1" applyBorder="1">
      <alignment/>
      <protection/>
    </xf>
    <xf numFmtId="0" fontId="108" fillId="0" borderId="10" xfId="45" applyFont="1" applyBorder="1">
      <alignment/>
      <protection/>
    </xf>
    <xf numFmtId="4" fontId="83" fillId="0" borderId="0" xfId="0" applyNumberFormat="1" applyFont="1" applyBorder="1" applyAlignment="1">
      <alignment/>
    </xf>
    <xf numFmtId="4" fontId="92" fillId="11" borderId="16" xfId="45" applyNumberFormat="1" applyFont="1" applyFill="1" applyBorder="1" applyAlignment="1">
      <alignment horizontal="right"/>
      <protection/>
    </xf>
    <xf numFmtId="0" fontId="5" fillId="11" borderId="13" xfId="45" applyFont="1" applyFill="1" applyBorder="1">
      <alignment/>
      <protection/>
    </xf>
    <xf numFmtId="0" fontId="83" fillId="0" borderId="10" xfId="0" applyFont="1" applyBorder="1" applyAlignment="1">
      <alignment/>
    </xf>
    <xf numFmtId="0" fontId="83" fillId="0" borderId="18" xfId="0" applyFont="1" applyBorder="1" applyAlignment="1">
      <alignment/>
    </xf>
    <xf numFmtId="0" fontId="5" fillId="0" borderId="14" xfId="45" applyFont="1" applyBorder="1" applyAlignment="1">
      <alignment horizontal="right"/>
      <protection/>
    </xf>
    <xf numFmtId="0" fontId="16" fillId="0" borderId="14" xfId="45" applyFont="1" applyBorder="1" applyAlignment="1">
      <alignment horizontal="right"/>
      <protection/>
    </xf>
    <xf numFmtId="0" fontId="16" fillId="0" borderId="10" xfId="45" applyFont="1" applyBorder="1" applyAlignment="1">
      <alignment horizontal="right"/>
      <protection/>
    </xf>
    <xf numFmtId="0" fontId="5" fillId="0" borderId="10" xfId="45" applyFont="1" applyBorder="1" applyAlignment="1">
      <alignment horizontal="right"/>
      <protection/>
    </xf>
    <xf numFmtId="4" fontId="90" fillId="0" borderId="14" xfId="45" applyNumberFormat="1" applyFont="1" applyBorder="1" applyAlignment="1">
      <alignment horizontal="right"/>
      <protection/>
    </xf>
    <xf numFmtId="0" fontId="5" fillId="0" borderId="16" xfId="45" applyFont="1" applyBorder="1" applyAlignment="1">
      <alignment horizontal="right"/>
      <protection/>
    </xf>
    <xf numFmtId="0" fontId="97" fillId="0" borderId="18" xfId="45" applyFont="1" applyBorder="1">
      <alignment/>
      <protection/>
    </xf>
    <xf numFmtId="0" fontId="96" fillId="33" borderId="20" xfId="45" applyFont="1" applyFill="1" applyBorder="1">
      <alignment/>
      <protection/>
    </xf>
    <xf numFmtId="4" fontId="104" fillId="33" borderId="23" xfId="45" applyNumberFormat="1" applyFont="1" applyFill="1" applyBorder="1" applyAlignment="1">
      <alignment horizontal="right"/>
      <protection/>
    </xf>
    <xf numFmtId="0" fontId="5" fillId="33" borderId="11" xfId="45" applyFont="1" applyFill="1" applyBorder="1">
      <alignment/>
      <protection/>
    </xf>
    <xf numFmtId="0" fontId="109" fillId="0" borderId="18" xfId="45" applyFont="1" applyFill="1" applyBorder="1">
      <alignment/>
      <protection/>
    </xf>
    <xf numFmtId="0" fontId="99" fillId="0" borderId="10" xfId="45" applyFont="1" applyBorder="1" applyAlignment="1">
      <alignment horizontal="right"/>
      <protection/>
    </xf>
    <xf numFmtId="0" fontId="6" fillId="0" borderId="18" xfId="45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5" fillId="0" borderId="14" xfId="45" applyFont="1" applyFill="1" applyBorder="1" applyAlignment="1">
      <alignment horizontal="right"/>
      <protection/>
    </xf>
    <xf numFmtId="49" fontId="5" fillId="0" borderId="10" xfId="45" applyNumberFormat="1" applyFont="1" applyBorder="1" applyAlignment="1">
      <alignment horizontal="right"/>
      <protection/>
    </xf>
    <xf numFmtId="0" fontId="16" fillId="0" borderId="17" xfId="45" applyFont="1" applyBorder="1" applyAlignment="1">
      <alignment horizontal="right"/>
      <protection/>
    </xf>
    <xf numFmtId="0" fontId="98" fillId="0" borderId="21" xfId="45" applyFont="1" applyBorder="1" applyAlignment="1">
      <alignment horizontal="left"/>
      <protection/>
    </xf>
    <xf numFmtId="0" fontId="11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1" fillId="11" borderId="20" xfId="45" applyFont="1" applyFill="1" applyBorder="1">
      <alignment/>
      <protection/>
    </xf>
    <xf numFmtId="0" fontId="112" fillId="0" borderId="18" xfId="45" applyFont="1" applyFill="1" applyBorder="1">
      <alignment/>
      <protection/>
    </xf>
    <xf numFmtId="0" fontId="6" fillId="0" borderId="21" xfId="45" applyFont="1" applyFill="1" applyBorder="1">
      <alignment/>
      <protection/>
    </xf>
    <xf numFmtId="4" fontId="113" fillId="11" borderId="24" xfId="45" applyNumberFormat="1" applyFont="1" applyFill="1" applyBorder="1" applyAlignment="1">
      <alignment horizontal="right"/>
      <protection/>
    </xf>
    <xf numFmtId="0" fontId="114" fillId="0" borderId="18" xfId="45" applyFont="1" applyFill="1" applyBorder="1">
      <alignment/>
      <protection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104" fillId="34" borderId="17" xfId="45" applyNumberFormat="1" applyFont="1" applyFill="1" applyBorder="1" applyAlignment="1">
      <alignment horizontal="right"/>
      <protection/>
    </xf>
    <xf numFmtId="4" fontId="104" fillId="34" borderId="14" xfId="45" applyNumberFormat="1" applyFont="1" applyFill="1" applyBorder="1" applyAlignment="1">
      <alignment horizontal="right"/>
      <protection/>
    </xf>
    <xf numFmtId="4" fontId="92" fillId="34" borderId="15" xfId="45" applyNumberFormat="1" applyFont="1" applyFill="1" applyBorder="1" applyAlignment="1">
      <alignment horizontal="right"/>
      <protection/>
    </xf>
    <xf numFmtId="4" fontId="104" fillId="34" borderId="16" xfId="45" applyNumberFormat="1" applyFont="1" applyFill="1" applyBorder="1" applyAlignment="1">
      <alignment horizontal="right"/>
      <protection/>
    </xf>
    <xf numFmtId="4" fontId="115" fillId="34" borderId="15" xfId="45" applyNumberFormat="1" applyFont="1" applyFill="1" applyBorder="1" applyAlignment="1">
      <alignment horizontal="right"/>
      <protection/>
    </xf>
    <xf numFmtId="4" fontId="92" fillId="34" borderId="16" xfId="45" applyNumberFormat="1" applyFont="1" applyFill="1" applyBorder="1" applyAlignment="1">
      <alignment horizontal="right"/>
      <protection/>
    </xf>
    <xf numFmtId="4" fontId="113" fillId="34" borderId="14" xfId="45" applyNumberFormat="1" applyFont="1" applyFill="1" applyBorder="1" applyAlignment="1">
      <alignment horizontal="right"/>
      <protection/>
    </xf>
    <xf numFmtId="4" fontId="113" fillId="34" borderId="17" xfId="45" applyNumberFormat="1" applyFont="1" applyFill="1" applyBorder="1" applyAlignment="1">
      <alignment horizontal="right"/>
      <protection/>
    </xf>
    <xf numFmtId="0" fontId="5" fillId="0" borderId="10" xfId="45" applyFont="1" applyFill="1" applyBorder="1" applyAlignment="1">
      <alignment horizontal="right"/>
      <protection/>
    </xf>
    <xf numFmtId="4" fontId="104" fillId="34" borderId="11" xfId="45" applyNumberFormat="1" applyFont="1" applyFill="1" applyBorder="1" applyAlignment="1">
      <alignment horizontal="right"/>
      <protection/>
    </xf>
    <xf numFmtId="0" fontId="6" fillId="0" borderId="16" xfId="45" applyFont="1" applyFill="1" applyBorder="1" applyAlignment="1">
      <alignment horizontal="left"/>
      <protection/>
    </xf>
    <xf numFmtId="0" fontId="6" fillId="0" borderId="14" xfId="45" applyFont="1" applyFill="1" applyBorder="1">
      <alignment/>
      <protection/>
    </xf>
    <xf numFmtId="0" fontId="97" fillId="0" borderId="17" xfId="45" applyFont="1" applyFill="1" applyBorder="1">
      <alignment/>
      <protection/>
    </xf>
    <xf numFmtId="4" fontId="6" fillId="0" borderId="16" xfId="45" applyNumberFormat="1" applyFont="1" applyFill="1" applyBorder="1" applyAlignment="1">
      <alignment horizontal="right"/>
      <protection/>
    </xf>
    <xf numFmtId="4" fontId="5" fillId="0" borderId="15" xfId="45" applyNumberFormat="1" applyFont="1" applyFill="1" applyBorder="1" applyAlignment="1">
      <alignment horizontal="right"/>
      <protection/>
    </xf>
    <xf numFmtId="0" fontId="83" fillId="0" borderId="0" xfId="0" applyFont="1" applyFill="1" applyAlignment="1">
      <alignment/>
    </xf>
    <xf numFmtId="0" fontId="2" fillId="0" borderId="19" xfId="45" applyBorder="1">
      <alignment/>
      <protection/>
    </xf>
    <xf numFmtId="4" fontId="4" fillId="0" borderId="24" xfId="45" applyNumberFormat="1" applyFont="1" applyBorder="1" applyAlignment="1">
      <alignment horizontal="center"/>
      <protection/>
    </xf>
    <xf numFmtId="0" fontId="2" fillId="0" borderId="13" xfId="45" applyBorder="1">
      <alignment/>
      <protection/>
    </xf>
    <xf numFmtId="49" fontId="16" fillId="0" borderId="10" xfId="45" applyNumberFormat="1" applyFont="1" applyFill="1" applyBorder="1" applyAlignment="1">
      <alignment horizontal="right"/>
      <protection/>
    </xf>
    <xf numFmtId="4" fontId="6" fillId="0" borderId="17" xfId="45" applyNumberFormat="1" applyFont="1" applyFill="1" applyBorder="1" applyAlignment="1">
      <alignment horizontal="right"/>
      <protection/>
    </xf>
    <xf numFmtId="4" fontId="82" fillId="0" borderId="0" xfId="0" applyNumberFormat="1" applyFont="1" applyFill="1" applyAlignment="1">
      <alignment/>
    </xf>
    <xf numFmtId="0" fontId="20" fillId="0" borderId="11" xfId="45" applyFont="1" applyBorder="1">
      <alignment/>
      <protection/>
    </xf>
    <xf numFmtId="0" fontId="16" fillId="0" borderId="15" xfId="45" applyFont="1" applyBorder="1">
      <alignment/>
      <protection/>
    </xf>
    <xf numFmtId="0" fontId="116" fillId="0" borderId="10" xfId="45" applyFont="1" applyBorder="1" applyAlignment="1">
      <alignment horizontal="right"/>
      <protection/>
    </xf>
    <xf numFmtId="0" fontId="20" fillId="0" borderId="10" xfId="45" applyFont="1" applyBorder="1" applyAlignment="1">
      <alignment horizontal="right"/>
      <protection/>
    </xf>
    <xf numFmtId="0" fontId="16" fillId="0" borderId="16" xfId="45" applyFont="1" applyFill="1" applyBorder="1" applyAlignment="1">
      <alignment horizontal="right"/>
      <protection/>
    </xf>
    <xf numFmtId="49" fontId="5" fillId="0" borderId="16" xfId="45" applyNumberFormat="1" applyFont="1" applyFill="1" applyBorder="1" applyAlignment="1">
      <alignment horizontal="right"/>
      <protection/>
    </xf>
    <xf numFmtId="4" fontId="82" fillId="0" borderId="0" xfId="0" applyNumberFormat="1" applyFont="1" applyBorder="1" applyAlignment="1">
      <alignment/>
    </xf>
    <xf numFmtId="4" fontId="82" fillId="0" borderId="0" xfId="0" applyNumberFormat="1" applyFont="1" applyFill="1" applyBorder="1" applyAlignment="1">
      <alignment/>
    </xf>
    <xf numFmtId="0" fontId="117" fillId="10" borderId="21" xfId="45" applyFont="1" applyFill="1" applyBorder="1">
      <alignment/>
      <protection/>
    </xf>
    <xf numFmtId="4" fontId="118" fillId="10" borderId="17" xfId="45" applyNumberFormat="1" applyFont="1" applyFill="1" applyBorder="1" applyAlignment="1">
      <alignment horizontal="right"/>
      <protection/>
    </xf>
    <xf numFmtId="0" fontId="8" fillId="10" borderId="21" xfId="45" applyFont="1" applyFill="1" applyBorder="1">
      <alignment/>
      <protection/>
    </xf>
    <xf numFmtId="4" fontId="17" fillId="10" borderId="17" xfId="45" applyNumberFormat="1" applyFont="1" applyFill="1" applyBorder="1" applyAlignment="1">
      <alignment horizontal="right"/>
      <protection/>
    </xf>
    <xf numFmtId="4" fontId="63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8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82" fillId="0" borderId="0" xfId="0" applyNumberFormat="1" applyFont="1" applyFill="1" applyAlignment="1">
      <alignment/>
    </xf>
    <xf numFmtId="0" fontId="119" fillId="0" borderId="0" xfId="0" applyFont="1" applyFill="1" applyAlignment="1">
      <alignment/>
    </xf>
    <xf numFmtId="4" fontId="120" fillId="0" borderId="0" xfId="0" applyNumberFormat="1" applyFont="1" applyFill="1" applyAlignment="1">
      <alignment/>
    </xf>
    <xf numFmtId="0" fontId="121" fillId="0" borderId="0" xfId="0" applyFont="1" applyFill="1" applyAlignment="1">
      <alignment/>
    </xf>
    <xf numFmtId="4" fontId="122" fillId="0" borderId="0" xfId="0" applyNumberFormat="1" applyFont="1" applyFill="1" applyAlignment="1">
      <alignment/>
    </xf>
    <xf numFmtId="0" fontId="8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93" fillId="0" borderId="15" xfId="45" applyFont="1" applyFill="1" applyBorder="1">
      <alignment/>
      <protection/>
    </xf>
    <xf numFmtId="0" fontId="3" fillId="0" borderId="19" xfId="45" applyFont="1" applyBorder="1">
      <alignment/>
      <protection/>
    </xf>
    <xf numFmtId="4" fontId="123" fillId="0" borderId="0" xfId="45" applyNumberFormat="1" applyFont="1" applyBorder="1">
      <alignment/>
      <protection/>
    </xf>
    <xf numFmtId="4" fontId="124" fillId="0" borderId="0" xfId="0" applyNumberFormat="1" applyFont="1" applyFill="1" applyBorder="1" applyAlignment="1">
      <alignment/>
    </xf>
    <xf numFmtId="4" fontId="70" fillId="0" borderId="0" xfId="0" applyNumberFormat="1" applyFont="1" applyFill="1" applyAlignment="1">
      <alignment/>
    </xf>
    <xf numFmtId="4" fontId="63" fillId="35" borderId="15" xfId="0" applyNumberFormat="1" applyFont="1" applyFill="1" applyBorder="1" applyAlignment="1">
      <alignment/>
    </xf>
    <xf numFmtId="4" fontId="82" fillId="35" borderId="15" xfId="0" applyNumberFormat="1" applyFont="1" applyFill="1" applyBorder="1" applyAlignment="1">
      <alignment/>
    </xf>
    <xf numFmtId="4" fontId="82" fillId="35" borderId="0" xfId="0" applyNumberFormat="1" applyFont="1" applyFill="1" applyBorder="1" applyAlignment="1">
      <alignment/>
    </xf>
    <xf numFmtId="4" fontId="125" fillId="34" borderId="15" xfId="45" applyNumberFormat="1" applyFont="1" applyFill="1" applyBorder="1" applyAlignment="1">
      <alignment horizontal="right"/>
      <protection/>
    </xf>
    <xf numFmtId="0" fontId="96" fillId="10" borderId="20" xfId="45" applyFont="1" applyFill="1" applyBorder="1" applyAlignment="1">
      <alignment horizontal="left"/>
      <protection/>
    </xf>
    <xf numFmtId="0" fontId="96" fillId="10" borderId="23" xfId="45" applyFont="1" applyFill="1" applyBorder="1" applyAlignment="1">
      <alignment horizontal="left"/>
      <protection/>
    </xf>
    <xf numFmtId="0" fontId="96" fillId="10" borderId="11" xfId="45" applyFont="1" applyFill="1" applyBorder="1" applyAlignment="1">
      <alignment horizontal="left"/>
      <protection/>
    </xf>
    <xf numFmtId="0" fontId="2" fillId="0" borderId="0" xfId="45" applyAlignment="1">
      <alignment horizontal="center"/>
      <protection/>
    </xf>
    <xf numFmtId="0" fontId="2" fillId="0" borderId="0" xfId="45" applyFont="1" applyAlignment="1">
      <alignment horizontal="center"/>
      <protection/>
    </xf>
    <xf numFmtId="0" fontId="126" fillId="13" borderId="20" xfId="45" applyFont="1" applyFill="1" applyBorder="1" applyAlignment="1">
      <alignment horizontal="center"/>
      <protection/>
    </xf>
    <xf numFmtId="0" fontId="126" fillId="13" borderId="23" xfId="45" applyFont="1" applyFill="1" applyBorder="1" applyAlignment="1">
      <alignment horizontal="center"/>
      <protection/>
    </xf>
    <xf numFmtId="0" fontId="126" fillId="13" borderId="11" xfId="45" applyFont="1" applyFill="1" applyBorder="1" applyAlignment="1">
      <alignment horizontal="center"/>
      <protection/>
    </xf>
    <xf numFmtId="0" fontId="95" fillId="33" borderId="20" xfId="45" applyFont="1" applyFill="1" applyBorder="1" applyAlignment="1">
      <alignment horizontal="left"/>
      <protection/>
    </xf>
    <xf numFmtId="0" fontId="95" fillId="33" borderId="23" xfId="45" applyFont="1" applyFill="1" applyBorder="1" applyAlignment="1">
      <alignment horizontal="left"/>
      <protection/>
    </xf>
    <xf numFmtId="0" fontId="95" fillId="33" borderId="11" xfId="45" applyFont="1" applyFill="1" applyBorder="1" applyAlignment="1">
      <alignment horizontal="left"/>
      <protection/>
    </xf>
    <xf numFmtId="0" fontId="95" fillId="10" borderId="20" xfId="45" applyFont="1" applyFill="1" applyBorder="1" applyAlignment="1">
      <alignment horizontal="left"/>
      <protection/>
    </xf>
    <xf numFmtId="0" fontId="95" fillId="10" borderId="23" xfId="45" applyFont="1" applyFill="1" applyBorder="1" applyAlignment="1">
      <alignment horizontal="left"/>
      <protection/>
    </xf>
    <xf numFmtId="0" fontId="95" fillId="10" borderId="11" xfId="45" applyFont="1" applyFill="1" applyBorder="1" applyAlignment="1">
      <alignment horizontal="left"/>
      <protection/>
    </xf>
    <xf numFmtId="0" fontId="95" fillId="10" borderId="22" xfId="45" applyFont="1" applyFill="1" applyBorder="1" applyAlignment="1">
      <alignment horizontal="left"/>
      <protection/>
    </xf>
    <xf numFmtId="0" fontId="95" fillId="10" borderId="12" xfId="45" applyFont="1" applyFill="1" applyBorder="1" applyAlignment="1">
      <alignment horizontal="lef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8.28125" style="0" customWidth="1"/>
    <col min="2" max="2" width="10.00390625" style="0" customWidth="1"/>
    <col min="3" max="3" width="66.57421875" style="0" customWidth="1"/>
    <col min="4" max="4" width="8.7109375" style="0" customWidth="1"/>
    <col min="5" max="5" width="10.8515625" style="96" customWidth="1"/>
    <col min="6" max="6" width="10.00390625" style="96" bestFit="1" customWidth="1"/>
    <col min="7" max="7" width="10.421875" style="96" customWidth="1"/>
    <col min="8" max="10" width="9.140625" style="96" customWidth="1"/>
    <col min="11" max="11" width="10.00390625" style="96" bestFit="1" customWidth="1"/>
    <col min="12" max="12" width="9.140625" style="96" customWidth="1"/>
    <col min="13" max="13" width="9.7109375" style="96" customWidth="1"/>
    <col min="14" max="14" width="9.140625" style="96" customWidth="1"/>
  </cols>
  <sheetData>
    <row r="1" spans="1:3" ht="15">
      <c r="A1" s="172" t="s">
        <v>0</v>
      </c>
      <c r="B1" s="172"/>
      <c r="C1" s="172"/>
    </row>
    <row r="2" spans="1:3" ht="15">
      <c r="A2" s="172" t="s">
        <v>1</v>
      </c>
      <c r="B2" s="172"/>
      <c r="C2" s="172"/>
    </row>
    <row r="3" spans="1:3" ht="15">
      <c r="A3" s="172" t="s">
        <v>2</v>
      </c>
      <c r="B3" s="172"/>
      <c r="C3" s="172"/>
    </row>
    <row r="4" spans="1:3" ht="15.75" thickBot="1">
      <c r="A4" s="173" t="s">
        <v>211</v>
      </c>
      <c r="B4" s="172"/>
      <c r="C4" s="172"/>
    </row>
    <row r="5" spans="1:3" ht="15.75">
      <c r="A5" s="50" t="s">
        <v>3</v>
      </c>
      <c r="B5" s="72" t="s">
        <v>29</v>
      </c>
      <c r="C5" s="51" t="s">
        <v>31</v>
      </c>
    </row>
    <row r="6" spans="1:3" ht="11.25" customHeight="1" thickBot="1">
      <c r="A6" s="26"/>
      <c r="B6" s="73" t="s">
        <v>30</v>
      </c>
      <c r="C6" s="52"/>
    </row>
    <row r="7" spans="1:3" ht="20.25" customHeight="1" thickBot="1">
      <c r="A7" s="174" t="s">
        <v>4</v>
      </c>
      <c r="B7" s="175"/>
      <c r="C7" s="176"/>
    </row>
    <row r="8" spans="1:11" ht="16.5" thickBot="1">
      <c r="A8" s="169" t="s">
        <v>68</v>
      </c>
      <c r="B8" s="170"/>
      <c r="C8" s="171"/>
      <c r="D8" s="165">
        <f>B19+B20</f>
        <v>57733.53</v>
      </c>
      <c r="E8" s="146"/>
      <c r="F8" s="147"/>
      <c r="G8" s="146"/>
      <c r="I8" s="132"/>
      <c r="K8" s="132"/>
    </row>
    <row r="9" spans="1:8" ht="15">
      <c r="A9" s="22" t="s">
        <v>123</v>
      </c>
      <c r="B9" s="8">
        <v>5100</v>
      </c>
      <c r="C9" s="86">
        <v>179</v>
      </c>
      <c r="D9" s="96"/>
      <c r="F9" s="110"/>
      <c r="H9" s="110"/>
    </row>
    <row r="10" spans="1:14" s="1" customFormat="1" ht="15">
      <c r="A10" s="22" t="s">
        <v>124</v>
      </c>
      <c r="B10" s="8">
        <v>5100</v>
      </c>
      <c r="C10" s="86">
        <v>179</v>
      </c>
      <c r="D10" s="96"/>
      <c r="E10" s="96"/>
      <c r="F10" s="110"/>
      <c r="G10" s="103"/>
      <c r="H10" s="109"/>
      <c r="I10" s="96"/>
      <c r="J10" s="96"/>
      <c r="K10" s="96"/>
      <c r="L10" s="96"/>
      <c r="M10" s="96"/>
      <c r="N10" s="96"/>
    </row>
    <row r="11" spans="1:14" s="1" customFormat="1" ht="15">
      <c r="A11" s="22" t="s">
        <v>125</v>
      </c>
      <c r="B11" s="8">
        <v>3500</v>
      </c>
      <c r="C11" s="86">
        <v>16</v>
      </c>
      <c r="D11" s="96"/>
      <c r="E11" s="96"/>
      <c r="F11" s="110"/>
      <c r="G11" s="96"/>
      <c r="H11" s="132"/>
      <c r="I11" s="96"/>
      <c r="J11" s="96"/>
      <c r="K11" s="96"/>
      <c r="L11" s="96"/>
      <c r="M11" s="96"/>
      <c r="N11" s="96"/>
    </row>
    <row r="12" spans="1:14" s="1" customFormat="1" ht="15">
      <c r="A12" s="22" t="s">
        <v>126</v>
      </c>
      <c r="B12" s="8">
        <v>13500</v>
      </c>
      <c r="C12" s="86" t="s">
        <v>128</v>
      </c>
      <c r="D12" s="96"/>
      <c r="E12" s="96"/>
      <c r="F12" s="132"/>
      <c r="G12" s="96"/>
      <c r="H12" s="110"/>
      <c r="I12" s="96"/>
      <c r="J12" s="96"/>
      <c r="K12" s="96"/>
      <c r="L12" s="96"/>
      <c r="M12" s="96"/>
      <c r="N12" s="96"/>
    </row>
    <row r="13" spans="1:14" s="1" customFormat="1" ht="15">
      <c r="A13" s="22" t="s">
        <v>127</v>
      </c>
      <c r="B13" s="8">
        <v>3500</v>
      </c>
      <c r="C13" s="86">
        <v>18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s="1" customFormat="1" ht="15">
      <c r="A14" s="22" t="s">
        <v>154</v>
      </c>
      <c r="B14" s="8">
        <v>12438.33</v>
      </c>
      <c r="C14" s="86" t="s">
        <v>155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s="1" customFormat="1" ht="15">
      <c r="A15" s="22" t="s">
        <v>156</v>
      </c>
      <c r="B15" s="8">
        <v>8706.21</v>
      </c>
      <c r="C15" s="86" t="s">
        <v>157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s="1" customFormat="1" ht="15">
      <c r="A16" s="22" t="s">
        <v>158</v>
      </c>
      <c r="B16" s="8">
        <v>350</v>
      </c>
      <c r="C16" s="86" t="s">
        <v>159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1" customFormat="1" ht="15">
      <c r="A17" s="22" t="s">
        <v>129</v>
      </c>
      <c r="B17" s="8">
        <v>595.4</v>
      </c>
      <c r="C17" s="86" t="s">
        <v>160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s="1" customFormat="1" ht="15.75" thickBot="1">
      <c r="A18" s="62" t="s">
        <v>161</v>
      </c>
      <c r="B18" s="31">
        <v>1280</v>
      </c>
      <c r="C18" s="33" t="s">
        <v>16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4" ht="15.75" customHeight="1" thickBot="1">
      <c r="A19" s="28"/>
      <c r="B19" s="9">
        <f>B9+B10+B11+B12+B13+B14+B15+B16+B17-B18</f>
        <v>51509.94</v>
      </c>
      <c r="C19" s="4"/>
      <c r="D19" s="96"/>
    </row>
    <row r="20" spans="1:14" s="1" customFormat="1" ht="15.75" thickBot="1">
      <c r="A20" s="19" t="s">
        <v>38</v>
      </c>
      <c r="B20" s="112">
        <v>6223.59</v>
      </c>
      <c r="C20" s="61"/>
      <c r="D20" s="96"/>
      <c r="E20" s="146"/>
      <c r="F20" s="146"/>
      <c r="G20" s="146"/>
      <c r="H20" s="96"/>
      <c r="I20" s="148"/>
      <c r="J20" s="96"/>
      <c r="K20" s="132"/>
      <c r="L20" s="96"/>
      <c r="M20" s="96"/>
      <c r="N20" s="96"/>
    </row>
    <row r="21" spans="1:4" ht="16.5" thickBot="1">
      <c r="A21" s="180" t="s">
        <v>5</v>
      </c>
      <c r="B21" s="181"/>
      <c r="C21" s="182"/>
      <c r="D21" s="166">
        <f>B22+B23+B24</f>
        <v>23640.920000000002</v>
      </c>
    </row>
    <row r="22" spans="1:14" s="1" customFormat="1" ht="15">
      <c r="A22" s="121" t="s">
        <v>75</v>
      </c>
      <c r="B22" s="124">
        <v>7300</v>
      </c>
      <c r="C22" s="119"/>
      <c r="D22" s="132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1" customFormat="1" ht="15.75" thickBot="1">
      <c r="A23" s="122" t="s">
        <v>130</v>
      </c>
      <c r="B23" s="131">
        <v>8905.7</v>
      </c>
      <c r="C23" s="130" t="s">
        <v>131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4" ht="16.5" thickBot="1">
      <c r="A24" s="123" t="s">
        <v>36</v>
      </c>
      <c r="B24" s="120">
        <v>7435.22</v>
      </c>
      <c r="C24" s="3"/>
      <c r="D24" s="96"/>
    </row>
    <row r="25" spans="1:11" ht="16.5" thickBot="1">
      <c r="A25" s="180" t="s">
        <v>48</v>
      </c>
      <c r="B25" s="181"/>
      <c r="C25" s="182"/>
      <c r="D25" s="166">
        <f>B32+B33</f>
        <v>48939.600000000006</v>
      </c>
      <c r="E25" s="146"/>
      <c r="F25" s="146"/>
      <c r="G25" s="146"/>
      <c r="I25" s="148"/>
      <c r="K25" s="132"/>
    </row>
    <row r="26" spans="1:4" ht="15">
      <c r="A26" s="18" t="s">
        <v>148</v>
      </c>
      <c r="B26" s="8">
        <v>22757.02</v>
      </c>
      <c r="C26" s="86" t="s">
        <v>150</v>
      </c>
      <c r="D26" s="96"/>
    </row>
    <row r="27" spans="1:14" s="1" customFormat="1" ht="15">
      <c r="A27" s="16" t="s">
        <v>97</v>
      </c>
      <c r="B27" s="8">
        <v>11790</v>
      </c>
      <c r="C27" s="86">
        <v>14</v>
      </c>
      <c r="D27" s="96"/>
      <c r="E27" s="96"/>
      <c r="F27" s="96"/>
      <c r="G27" s="96"/>
      <c r="H27" s="96"/>
      <c r="I27" s="96"/>
      <c r="J27" s="96"/>
      <c r="K27" s="103"/>
      <c r="L27" s="103"/>
      <c r="M27" s="103"/>
      <c r="N27" s="96"/>
    </row>
    <row r="28" spans="1:14" s="1" customFormat="1" ht="15">
      <c r="A28" s="22" t="s">
        <v>98</v>
      </c>
      <c r="B28" s="31">
        <v>2118.83</v>
      </c>
      <c r="C28" s="94" t="s">
        <v>99</v>
      </c>
      <c r="D28" s="96"/>
      <c r="E28" s="96"/>
      <c r="F28" s="96"/>
      <c r="G28" s="96"/>
      <c r="H28" s="96"/>
      <c r="I28" s="96"/>
      <c r="J28" s="96"/>
      <c r="K28" s="103"/>
      <c r="L28" s="103"/>
      <c r="M28" s="103"/>
      <c r="N28" s="96"/>
    </row>
    <row r="29" spans="1:13" ht="15">
      <c r="A29" s="16" t="s">
        <v>55</v>
      </c>
      <c r="B29" s="8">
        <v>453.92</v>
      </c>
      <c r="C29" s="85" t="s">
        <v>151</v>
      </c>
      <c r="D29" s="101"/>
      <c r="K29" s="103"/>
      <c r="L29" s="140"/>
      <c r="M29" s="155"/>
    </row>
    <row r="30" spans="1:13" ht="15">
      <c r="A30" s="16" t="s">
        <v>56</v>
      </c>
      <c r="B30" s="8">
        <v>128.26</v>
      </c>
      <c r="C30" s="86" t="s">
        <v>149</v>
      </c>
      <c r="D30" s="96"/>
      <c r="K30" s="103"/>
      <c r="L30" s="103"/>
      <c r="M30" s="103"/>
    </row>
    <row r="31" spans="1:14" s="1" customFormat="1" ht="15.75" thickBot="1">
      <c r="A31" s="16" t="s">
        <v>100</v>
      </c>
      <c r="B31" s="8">
        <v>135</v>
      </c>
      <c r="C31" s="86" t="s">
        <v>101</v>
      </c>
      <c r="D31" s="96"/>
      <c r="E31" s="96"/>
      <c r="F31" s="96"/>
      <c r="G31" s="96"/>
      <c r="H31" s="96"/>
      <c r="I31" s="96"/>
      <c r="J31" s="96"/>
      <c r="K31" s="103"/>
      <c r="L31" s="103"/>
      <c r="M31" s="103"/>
      <c r="N31" s="96"/>
    </row>
    <row r="32" spans="1:13" ht="15.75" thickBot="1">
      <c r="A32" s="16"/>
      <c r="B32" s="10">
        <f>B26+B27-B28+B29+B30+B31</f>
        <v>33145.37</v>
      </c>
      <c r="C32" s="4"/>
      <c r="D32" s="96"/>
      <c r="K32" s="103"/>
      <c r="L32" s="103"/>
      <c r="M32" s="103"/>
    </row>
    <row r="33" spans="1:14" s="1" customFormat="1" ht="15.75" thickBot="1">
      <c r="A33" s="19" t="s">
        <v>37</v>
      </c>
      <c r="B33" s="113">
        <v>15794.23</v>
      </c>
      <c r="C33" s="3"/>
      <c r="D33" s="96"/>
      <c r="E33" s="96"/>
      <c r="F33" s="96"/>
      <c r="G33" s="96"/>
      <c r="H33" s="96"/>
      <c r="I33" s="96"/>
      <c r="J33" s="96"/>
      <c r="K33" s="103"/>
      <c r="L33" s="103"/>
      <c r="M33" s="103"/>
      <c r="N33" s="96"/>
    </row>
    <row r="34" spans="1:14" s="1" customFormat="1" ht="16.5" thickBot="1">
      <c r="A34" s="180" t="s">
        <v>49</v>
      </c>
      <c r="B34" s="181"/>
      <c r="C34" s="182"/>
      <c r="D34" s="166">
        <f>B39</f>
        <v>1301.4299999999998</v>
      </c>
      <c r="E34" s="146"/>
      <c r="F34" s="146"/>
      <c r="G34" s="146"/>
      <c r="H34" s="96"/>
      <c r="I34" s="148"/>
      <c r="J34" s="96"/>
      <c r="K34" s="140"/>
      <c r="L34" s="103"/>
      <c r="M34" s="103"/>
      <c r="N34" s="96"/>
    </row>
    <row r="35" spans="1:14" s="1" customFormat="1" ht="15">
      <c r="A35" s="16" t="s">
        <v>25</v>
      </c>
      <c r="B35" s="13">
        <v>696.04</v>
      </c>
      <c r="C35" s="88" t="s">
        <v>152</v>
      </c>
      <c r="D35" s="96"/>
      <c r="E35" s="96"/>
      <c r="F35" s="96"/>
      <c r="G35" s="103"/>
      <c r="H35" s="103"/>
      <c r="I35" s="96"/>
      <c r="J35" s="96"/>
      <c r="K35" s="103"/>
      <c r="L35" s="103"/>
      <c r="M35" s="103"/>
      <c r="N35" s="96"/>
    </row>
    <row r="36" spans="1:14" s="42" customFormat="1" ht="15">
      <c r="A36" s="16" t="s">
        <v>59</v>
      </c>
      <c r="B36" s="8">
        <v>327.03</v>
      </c>
      <c r="C36" s="84" t="s">
        <v>205</v>
      </c>
      <c r="D36" s="102"/>
      <c r="E36" s="102"/>
      <c r="F36" s="102"/>
      <c r="G36" s="102"/>
      <c r="H36" s="102"/>
      <c r="I36" s="102"/>
      <c r="J36" s="102"/>
      <c r="K36" s="156"/>
      <c r="L36" s="156"/>
      <c r="M36" s="156"/>
      <c r="N36" s="102"/>
    </row>
    <row r="37" spans="1:14" s="1" customFormat="1" ht="15">
      <c r="A37" s="16" t="s">
        <v>26</v>
      </c>
      <c r="B37" s="8">
        <v>143.36</v>
      </c>
      <c r="C37" s="83" t="s">
        <v>153</v>
      </c>
      <c r="D37" s="96"/>
      <c r="E37" s="96"/>
      <c r="F37" s="96"/>
      <c r="G37" s="96"/>
      <c r="H37" s="96"/>
      <c r="I37" s="96"/>
      <c r="J37" s="96"/>
      <c r="K37" s="103"/>
      <c r="L37" s="103"/>
      <c r="M37" s="103"/>
      <c r="N37" s="96"/>
    </row>
    <row r="38" spans="1:14" s="42" customFormat="1" ht="15">
      <c r="A38" s="16" t="s">
        <v>102</v>
      </c>
      <c r="B38" s="8">
        <v>135</v>
      </c>
      <c r="C38" s="83" t="s">
        <v>101</v>
      </c>
      <c r="D38" s="102"/>
      <c r="E38" s="102"/>
      <c r="F38" s="102"/>
      <c r="G38" s="102"/>
      <c r="H38" s="102"/>
      <c r="I38" s="102"/>
      <c r="J38" s="102"/>
      <c r="K38" s="156"/>
      <c r="L38" s="156"/>
      <c r="M38" s="156"/>
      <c r="N38" s="102"/>
    </row>
    <row r="39" spans="1:14" s="1" customFormat="1" ht="15.75" thickBot="1">
      <c r="A39" s="19"/>
      <c r="B39" s="87">
        <f>SUM(B35:B38)</f>
        <v>1301.4299999999998</v>
      </c>
      <c r="C39" s="35"/>
      <c r="D39" s="96"/>
      <c r="E39" s="96"/>
      <c r="F39" s="96"/>
      <c r="G39" s="96"/>
      <c r="H39" s="96"/>
      <c r="I39" s="96"/>
      <c r="J39" s="96"/>
      <c r="K39" s="103"/>
      <c r="L39" s="103"/>
      <c r="M39" s="103"/>
      <c r="N39" s="96"/>
    </row>
    <row r="40" spans="1:13" ht="16.5" thickBot="1">
      <c r="A40" s="25" t="s">
        <v>40</v>
      </c>
      <c r="B40" s="60"/>
      <c r="C40" s="7"/>
      <c r="D40" s="166">
        <f>B41+B42</f>
        <v>13005.18</v>
      </c>
      <c r="E40" s="146"/>
      <c r="F40" s="146"/>
      <c r="G40" s="146"/>
      <c r="I40" s="132"/>
      <c r="K40" s="140"/>
      <c r="L40" s="157"/>
      <c r="M40" s="103"/>
    </row>
    <row r="41" spans="1:14" s="1" customFormat="1" ht="15.75" thickBot="1">
      <c r="A41" s="22" t="s">
        <v>214</v>
      </c>
      <c r="B41" s="48">
        <v>200</v>
      </c>
      <c r="C41" s="119" t="s">
        <v>215</v>
      </c>
      <c r="D41" s="167"/>
      <c r="E41" s="146"/>
      <c r="F41" s="146"/>
      <c r="G41" s="146"/>
      <c r="H41" s="96"/>
      <c r="I41" s="132"/>
      <c r="J41" s="96"/>
      <c r="K41" s="140"/>
      <c r="L41" s="157"/>
      <c r="M41" s="103"/>
      <c r="N41" s="96"/>
    </row>
    <row r="42" spans="1:13" ht="15.75" thickBot="1">
      <c r="A42" s="19" t="s">
        <v>65</v>
      </c>
      <c r="B42" s="113">
        <v>12805.18</v>
      </c>
      <c r="C42" s="61"/>
      <c r="D42" s="96"/>
      <c r="F42" s="110"/>
      <c r="H42" s="110"/>
      <c r="K42" s="103"/>
      <c r="L42" s="103"/>
      <c r="M42" s="103"/>
    </row>
    <row r="43" spans="1:13" ht="16.5" thickBot="1">
      <c r="A43" s="180" t="s">
        <v>6</v>
      </c>
      <c r="B43" s="181"/>
      <c r="C43" s="182"/>
      <c r="D43" s="165">
        <f>B57+B58</f>
        <v>41344.42999999999</v>
      </c>
      <c r="F43" s="110"/>
      <c r="H43" s="110"/>
      <c r="K43" s="103"/>
      <c r="L43" s="103"/>
      <c r="M43" s="103"/>
    </row>
    <row r="44" spans="1:13" ht="15">
      <c r="A44" s="16" t="s">
        <v>7</v>
      </c>
      <c r="B44" s="8">
        <v>3182.1</v>
      </c>
      <c r="C44" s="85" t="s">
        <v>167</v>
      </c>
      <c r="D44" s="96"/>
      <c r="F44" s="132"/>
      <c r="H44" s="132"/>
      <c r="K44" s="103"/>
      <c r="L44" s="103"/>
      <c r="M44" s="103"/>
    </row>
    <row r="45" spans="1:13" ht="15">
      <c r="A45" s="16" t="s">
        <v>8</v>
      </c>
      <c r="B45" s="8">
        <v>1774.43</v>
      </c>
      <c r="C45" s="86" t="s">
        <v>169</v>
      </c>
      <c r="D45" s="96"/>
      <c r="K45" s="103"/>
      <c r="L45" s="103"/>
      <c r="M45" s="103"/>
    </row>
    <row r="46" spans="1:13" ht="15">
      <c r="A46" s="16" t="s">
        <v>9</v>
      </c>
      <c r="B46" s="8">
        <v>147.48</v>
      </c>
      <c r="C46" s="86" t="s">
        <v>168</v>
      </c>
      <c r="D46" s="96"/>
      <c r="E46" s="146"/>
      <c r="F46" s="146"/>
      <c r="G46" s="146"/>
      <c r="I46" s="132"/>
      <c r="K46" s="140"/>
      <c r="L46" s="103"/>
      <c r="M46" s="103"/>
    </row>
    <row r="47" spans="1:14" s="1" customFormat="1" ht="15">
      <c r="A47" s="16"/>
      <c r="B47" s="31">
        <v>202.03</v>
      </c>
      <c r="C47" s="94" t="s">
        <v>16</v>
      </c>
      <c r="D47" s="96"/>
      <c r="E47" s="146"/>
      <c r="F47" s="146"/>
      <c r="G47" s="146"/>
      <c r="H47" s="96"/>
      <c r="I47" s="132"/>
      <c r="J47" s="96"/>
      <c r="K47" s="140"/>
      <c r="L47" s="103"/>
      <c r="M47" s="103"/>
      <c r="N47" s="96"/>
    </row>
    <row r="48" spans="1:13" ht="15">
      <c r="A48" s="16" t="s">
        <v>62</v>
      </c>
      <c r="B48" s="8">
        <v>190.95</v>
      </c>
      <c r="C48" s="98" t="s">
        <v>170</v>
      </c>
      <c r="D48" s="96"/>
      <c r="F48" s="110"/>
      <c r="H48" s="110"/>
      <c r="K48" s="103"/>
      <c r="L48" s="103"/>
      <c r="M48" s="103"/>
    </row>
    <row r="49" spans="1:13" ht="15">
      <c r="A49" s="16" t="s">
        <v>87</v>
      </c>
      <c r="B49" s="8">
        <v>3932.47</v>
      </c>
      <c r="C49" s="86" t="s">
        <v>164</v>
      </c>
      <c r="D49" s="96"/>
      <c r="F49" s="110"/>
      <c r="H49" s="110"/>
      <c r="K49" s="103"/>
      <c r="L49" s="103"/>
      <c r="M49" s="103"/>
    </row>
    <row r="50" spans="1:14" s="1" customFormat="1" ht="15">
      <c r="A50" s="44" t="s">
        <v>103</v>
      </c>
      <c r="B50" s="8">
        <v>3751.13</v>
      </c>
      <c r="C50" s="85" t="s">
        <v>166</v>
      </c>
      <c r="D50" s="96"/>
      <c r="E50" s="96"/>
      <c r="F50" s="132"/>
      <c r="G50" s="96"/>
      <c r="H50" s="132"/>
      <c r="I50" s="96"/>
      <c r="J50" s="96"/>
      <c r="K50" s="103"/>
      <c r="L50" s="103"/>
      <c r="M50" s="103"/>
      <c r="N50" s="96"/>
    </row>
    <row r="51" spans="1:13" ht="15">
      <c r="A51" s="16" t="s">
        <v>200</v>
      </c>
      <c r="B51" s="8">
        <v>3447.6</v>
      </c>
      <c r="C51" s="86" t="s">
        <v>201</v>
      </c>
      <c r="D51" s="96"/>
      <c r="K51" s="103"/>
      <c r="L51" s="103"/>
      <c r="M51" s="103"/>
    </row>
    <row r="52" spans="1:14" s="1" customFormat="1" ht="15">
      <c r="A52" s="16" t="s">
        <v>61</v>
      </c>
      <c r="B52" s="8">
        <v>2236.99</v>
      </c>
      <c r="C52" s="85" t="s">
        <v>165</v>
      </c>
      <c r="D52" s="96"/>
      <c r="E52" s="96"/>
      <c r="F52" s="96"/>
      <c r="G52" s="96"/>
      <c r="H52" s="96"/>
      <c r="I52" s="96"/>
      <c r="J52" s="96"/>
      <c r="K52" s="103"/>
      <c r="L52" s="103"/>
      <c r="M52" s="103"/>
      <c r="N52" s="96"/>
    </row>
    <row r="53" spans="1:14" s="1" customFormat="1" ht="15">
      <c r="A53" s="16" t="s">
        <v>27</v>
      </c>
      <c r="B53" s="8">
        <v>1358.24</v>
      </c>
      <c r="C53" s="86" t="s">
        <v>212</v>
      </c>
      <c r="D53" s="96"/>
      <c r="E53" s="96"/>
      <c r="F53" s="96"/>
      <c r="G53" s="96"/>
      <c r="H53" s="96"/>
      <c r="I53" s="96"/>
      <c r="J53" s="96"/>
      <c r="K53" s="103"/>
      <c r="L53" s="140"/>
      <c r="M53" s="155"/>
      <c r="N53" s="96"/>
    </row>
    <row r="54" spans="1:14" s="1" customFormat="1" ht="15">
      <c r="A54" s="16" t="s">
        <v>88</v>
      </c>
      <c r="B54" s="8">
        <v>1030.27</v>
      </c>
      <c r="C54" s="86" t="s">
        <v>162</v>
      </c>
      <c r="D54" s="96"/>
      <c r="E54" s="96"/>
      <c r="F54" s="96"/>
      <c r="G54" s="96"/>
      <c r="H54" s="96"/>
      <c r="I54" s="96"/>
      <c r="J54" s="96"/>
      <c r="K54" s="103"/>
      <c r="L54" s="103"/>
      <c r="M54" s="103"/>
      <c r="N54" s="96"/>
    </row>
    <row r="55" spans="1:13" ht="15">
      <c r="A55" s="16" t="s">
        <v>104</v>
      </c>
      <c r="B55" s="8">
        <v>1067.23</v>
      </c>
      <c r="C55" s="86" t="s">
        <v>163</v>
      </c>
      <c r="D55" s="96"/>
      <c r="K55" s="103"/>
      <c r="L55" s="103"/>
      <c r="M55" s="103"/>
    </row>
    <row r="56" spans="1:4" ht="15.75" thickBot="1">
      <c r="A56" s="16" t="s">
        <v>28</v>
      </c>
      <c r="B56" s="8">
        <v>660</v>
      </c>
      <c r="C56" s="86" t="s">
        <v>199</v>
      </c>
      <c r="D56" s="96"/>
    </row>
    <row r="57" spans="1:4" ht="15.75" thickBot="1">
      <c r="A57" s="16"/>
      <c r="B57" s="64">
        <f>B44+B45+B46+B48+B49+B50+B51+B52+B53+B54+B55+B56-B47</f>
        <v>22576.859999999997</v>
      </c>
      <c r="C57" s="6"/>
      <c r="D57" s="96"/>
    </row>
    <row r="58" spans="1:14" s="1" customFormat="1" ht="15.75" thickBot="1">
      <c r="A58" s="19" t="s">
        <v>50</v>
      </c>
      <c r="B58" s="114">
        <v>18767.57</v>
      </c>
      <c r="C58" s="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1" ht="15" customHeight="1" thickBot="1">
      <c r="A59" s="68" t="s">
        <v>10</v>
      </c>
      <c r="B59" s="69"/>
      <c r="C59" s="67"/>
      <c r="D59" s="165">
        <f>B63+B64</f>
        <v>19401.02</v>
      </c>
      <c r="E59" s="147"/>
      <c r="F59" s="147"/>
      <c r="G59" s="147"/>
      <c r="I59" s="132"/>
      <c r="K59" s="132"/>
    </row>
    <row r="60" spans="1:8" ht="15">
      <c r="A60" s="16" t="s">
        <v>89</v>
      </c>
      <c r="B60" s="8">
        <v>2082</v>
      </c>
      <c r="C60" s="85" t="s">
        <v>171</v>
      </c>
      <c r="D60" s="96"/>
      <c r="F60" s="110"/>
      <c r="H60" s="110"/>
    </row>
    <row r="61" spans="1:8" ht="15">
      <c r="A61" s="16" t="s">
        <v>19</v>
      </c>
      <c r="B61" s="8">
        <v>5985.85</v>
      </c>
      <c r="C61" s="85" t="s">
        <v>172</v>
      </c>
      <c r="D61" s="96"/>
      <c r="F61" s="110"/>
      <c r="H61" s="110"/>
    </row>
    <row r="62" spans="1:8" ht="15.75" thickBot="1">
      <c r="A62" s="16" t="s">
        <v>11</v>
      </c>
      <c r="B62" s="8">
        <v>1504.92</v>
      </c>
      <c r="C62" s="85" t="s">
        <v>105</v>
      </c>
      <c r="D62" s="96"/>
      <c r="F62" s="132"/>
      <c r="H62" s="132"/>
    </row>
    <row r="63" spans="1:14" s="1" customFormat="1" ht="15.75" thickBot="1">
      <c r="A63" s="17"/>
      <c r="B63" s="10">
        <f>SUM(B60:B62)</f>
        <v>9572.77</v>
      </c>
      <c r="C63" s="133" t="s">
        <v>173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1:14" s="1" customFormat="1" ht="15.75" thickBot="1">
      <c r="A64" s="19" t="s">
        <v>51</v>
      </c>
      <c r="B64" s="113">
        <v>9828.25</v>
      </c>
      <c r="C64" s="63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1:11" ht="15" customHeight="1" thickBot="1">
      <c r="A65" s="65" t="s">
        <v>177</v>
      </c>
      <c r="B65" s="66"/>
      <c r="C65" s="67"/>
      <c r="D65" s="166">
        <f>B70</f>
        <v>4275.139999999999</v>
      </c>
      <c r="K65" s="132"/>
    </row>
    <row r="66" spans="1:4" ht="15">
      <c r="A66" s="16" t="s">
        <v>20</v>
      </c>
      <c r="B66" s="8">
        <v>6.64</v>
      </c>
      <c r="C66" s="86">
        <v>15810</v>
      </c>
      <c r="D66" s="96"/>
    </row>
    <row r="67" spans="1:4" ht="15.75">
      <c r="A67" s="20" t="s">
        <v>63</v>
      </c>
      <c r="B67" s="8">
        <v>3125</v>
      </c>
      <c r="C67" s="85" t="s">
        <v>174</v>
      </c>
      <c r="D67" s="96"/>
    </row>
    <row r="68" spans="1:14" s="1" customFormat="1" ht="15">
      <c r="A68" s="16" t="s">
        <v>175</v>
      </c>
      <c r="B68" s="8">
        <v>423.5</v>
      </c>
      <c r="C68" s="85" t="s">
        <v>176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4" ht="15.75" thickBot="1">
      <c r="A69" s="16" t="s">
        <v>42</v>
      </c>
      <c r="B69" s="8">
        <v>720</v>
      </c>
      <c r="C69" s="85" t="s">
        <v>106</v>
      </c>
      <c r="D69" s="96"/>
    </row>
    <row r="70" spans="1:4" ht="15.75" thickBot="1">
      <c r="A70" s="16"/>
      <c r="B70" s="12">
        <f>SUM(B66:B69)</f>
        <v>4275.139999999999</v>
      </c>
      <c r="C70" s="6"/>
      <c r="D70" s="96"/>
    </row>
    <row r="71" spans="1:11" ht="16.5" thickBot="1">
      <c r="A71" s="180" t="s">
        <v>12</v>
      </c>
      <c r="B71" s="181"/>
      <c r="C71" s="182"/>
      <c r="D71" s="166">
        <f>B81+B82</f>
        <v>64723.579999999994</v>
      </c>
      <c r="E71" s="147"/>
      <c r="F71" s="147"/>
      <c r="G71" s="147"/>
      <c r="I71" s="132"/>
      <c r="K71" s="132"/>
    </row>
    <row r="72" spans="1:8" ht="15.75">
      <c r="A72" s="21" t="s">
        <v>64</v>
      </c>
      <c r="B72" s="8">
        <v>2133.78</v>
      </c>
      <c r="C72" s="85" t="s">
        <v>192</v>
      </c>
      <c r="D72" s="96"/>
      <c r="F72" s="110"/>
      <c r="H72" s="149"/>
    </row>
    <row r="73" spans="1:14" s="1" customFormat="1" ht="15.75">
      <c r="A73" s="21"/>
      <c r="B73" s="31">
        <v>976.72</v>
      </c>
      <c r="C73" s="135" t="s">
        <v>191</v>
      </c>
      <c r="D73" s="96"/>
      <c r="E73" s="96"/>
      <c r="F73" s="110"/>
      <c r="G73" s="96"/>
      <c r="H73" s="149"/>
      <c r="I73" s="96"/>
      <c r="J73" s="96"/>
      <c r="K73" s="96"/>
      <c r="L73" s="96"/>
      <c r="M73" s="96"/>
      <c r="N73" s="96"/>
    </row>
    <row r="74" spans="1:8" ht="15">
      <c r="A74" s="45" t="s">
        <v>76</v>
      </c>
      <c r="B74" s="8">
        <v>372.15</v>
      </c>
      <c r="C74" s="136" t="s">
        <v>193</v>
      </c>
      <c r="D74" s="96"/>
      <c r="F74" s="110"/>
      <c r="H74" s="150"/>
    </row>
    <row r="75" spans="1:14" s="1" customFormat="1" ht="15">
      <c r="A75" s="45"/>
      <c r="B75" s="8"/>
      <c r="C75" s="85" t="s">
        <v>194</v>
      </c>
      <c r="D75" s="96"/>
      <c r="E75" s="96"/>
      <c r="F75" s="110"/>
      <c r="G75" s="96"/>
      <c r="H75" s="150"/>
      <c r="I75" s="96"/>
      <c r="J75" s="96"/>
      <c r="K75" s="96"/>
      <c r="L75" s="96"/>
      <c r="M75" s="96"/>
      <c r="N75" s="96"/>
    </row>
    <row r="76" spans="1:6" ht="15.75">
      <c r="A76" s="21" t="s">
        <v>110</v>
      </c>
      <c r="B76" s="8">
        <v>1638</v>
      </c>
      <c r="C76" s="86" t="s">
        <v>195</v>
      </c>
      <c r="D76" s="96"/>
      <c r="F76" s="132"/>
    </row>
    <row r="77" spans="1:14" s="1" customFormat="1" ht="15">
      <c r="A77" s="22" t="s">
        <v>77</v>
      </c>
      <c r="B77" s="8">
        <v>812.06</v>
      </c>
      <c r="C77" s="86" t="s">
        <v>196</v>
      </c>
      <c r="D77" s="96"/>
      <c r="E77" s="96"/>
      <c r="F77" s="96"/>
      <c r="G77" s="102"/>
      <c r="H77" s="96"/>
      <c r="I77" s="96"/>
      <c r="J77" s="96"/>
      <c r="K77" s="96"/>
      <c r="L77" s="96"/>
      <c r="M77" s="96"/>
      <c r="N77" s="96"/>
    </row>
    <row r="78" spans="1:14" s="1" customFormat="1" ht="15.75">
      <c r="A78" s="21" t="s">
        <v>83</v>
      </c>
      <c r="B78" s="11">
        <v>174.57</v>
      </c>
      <c r="C78" s="98" t="s">
        <v>132</v>
      </c>
      <c r="D78" s="96"/>
      <c r="E78" s="96"/>
      <c r="F78" s="96"/>
      <c r="G78" s="96"/>
      <c r="H78" s="96"/>
      <c r="I78" s="96"/>
      <c r="J78" s="96"/>
      <c r="K78" s="96"/>
      <c r="L78" s="103"/>
      <c r="M78" s="103"/>
      <c r="N78" s="96"/>
    </row>
    <row r="79" spans="1:13" ht="15">
      <c r="A79" s="22" t="s">
        <v>202</v>
      </c>
      <c r="B79" s="8">
        <v>30</v>
      </c>
      <c r="C79" s="86" t="s">
        <v>203</v>
      </c>
      <c r="D79" s="96"/>
      <c r="L79" s="140"/>
      <c r="M79" s="155"/>
    </row>
    <row r="80" spans="1:14" s="1" customFormat="1" ht="15.75" thickBot="1">
      <c r="A80" s="22" t="s">
        <v>85</v>
      </c>
      <c r="B80" s="8">
        <v>55000</v>
      </c>
      <c r="C80" s="86" t="s">
        <v>204</v>
      </c>
      <c r="D80" s="96"/>
      <c r="E80" s="96"/>
      <c r="F80" s="96"/>
      <c r="G80" s="96"/>
      <c r="H80" s="96"/>
      <c r="I80" s="96"/>
      <c r="J80" s="96"/>
      <c r="K80" s="96"/>
      <c r="L80" s="103"/>
      <c r="M80" s="103"/>
      <c r="N80" s="96"/>
    </row>
    <row r="81" spans="1:13" ht="15.75" thickBot="1">
      <c r="A81" s="22"/>
      <c r="B81" s="10">
        <f>B72+B74+B75+B76+B77+B78+B79+B80-B73</f>
        <v>59183.84</v>
      </c>
      <c r="C81" s="4"/>
      <c r="D81" s="96"/>
      <c r="L81" s="103"/>
      <c r="M81" s="103"/>
    </row>
    <row r="82" spans="1:14" s="1" customFormat="1" ht="15.75" thickBot="1">
      <c r="A82" s="24" t="s">
        <v>38</v>
      </c>
      <c r="B82" s="116">
        <v>5539.74</v>
      </c>
      <c r="C82" s="6"/>
      <c r="D82" s="96"/>
      <c r="E82" s="96"/>
      <c r="F82" s="96"/>
      <c r="G82" s="96"/>
      <c r="H82" s="96"/>
      <c r="I82" s="96"/>
      <c r="J82" s="96"/>
      <c r="K82" s="96"/>
      <c r="L82" s="103"/>
      <c r="M82" s="103"/>
      <c r="N82" s="96"/>
    </row>
    <row r="83" spans="1:14" s="1" customFormat="1" ht="16.5" thickBot="1">
      <c r="A83" s="68" t="s">
        <v>53</v>
      </c>
      <c r="B83" s="79"/>
      <c r="C83" s="80"/>
      <c r="D83" s="166">
        <f>B84+B85</f>
        <v>2465.65</v>
      </c>
      <c r="E83" s="147"/>
      <c r="F83" s="147"/>
      <c r="G83" s="147"/>
      <c r="H83" s="96"/>
      <c r="I83" s="148"/>
      <c r="J83" s="96"/>
      <c r="K83" s="132"/>
      <c r="L83" s="103"/>
      <c r="M83" s="103"/>
      <c r="N83" s="96"/>
    </row>
    <row r="84" spans="1:13" s="96" customFormat="1" ht="15">
      <c r="A84" s="22" t="s">
        <v>78</v>
      </c>
      <c r="B84" s="39">
        <v>476.35</v>
      </c>
      <c r="C84" s="137" t="s">
        <v>197</v>
      </c>
      <c r="L84" s="103"/>
      <c r="M84" s="103"/>
    </row>
    <row r="85" spans="1:13" ht="15.75" thickBot="1">
      <c r="A85" s="23" t="s">
        <v>35</v>
      </c>
      <c r="B85" s="117">
        <v>1989.3</v>
      </c>
      <c r="C85" s="35"/>
      <c r="D85" s="96"/>
      <c r="L85" s="103"/>
      <c r="M85" s="103"/>
    </row>
    <row r="86" spans="1:14" s="1" customFormat="1" ht="16.5" thickBot="1">
      <c r="A86" s="104" t="s">
        <v>79</v>
      </c>
      <c r="B86" s="107"/>
      <c r="C86" s="80"/>
      <c r="D86" s="166">
        <f>B87+B88</f>
        <v>3246.12</v>
      </c>
      <c r="E86" s="147"/>
      <c r="F86" s="147"/>
      <c r="G86" s="147"/>
      <c r="H86" s="96"/>
      <c r="I86" s="148"/>
      <c r="J86" s="96"/>
      <c r="K86" s="132"/>
      <c r="L86" s="103"/>
      <c r="M86" s="103"/>
      <c r="N86" s="96"/>
    </row>
    <row r="87" spans="1:14" s="1" customFormat="1" ht="15">
      <c r="A87" s="108" t="s">
        <v>82</v>
      </c>
      <c r="B87" s="39">
        <v>48.38</v>
      </c>
      <c r="C87" s="138" t="s">
        <v>198</v>
      </c>
      <c r="D87" s="132"/>
      <c r="E87" s="96"/>
      <c r="F87" s="96"/>
      <c r="G87" s="96"/>
      <c r="H87" s="103"/>
      <c r="I87" s="96"/>
      <c r="J87" s="96"/>
      <c r="K87" s="96"/>
      <c r="L87" s="103"/>
      <c r="M87" s="103"/>
      <c r="N87" s="96"/>
    </row>
    <row r="88" spans="1:14" s="1" customFormat="1" ht="15.75" thickBot="1">
      <c r="A88" s="105" t="s">
        <v>38</v>
      </c>
      <c r="B88" s="118">
        <v>3197.74</v>
      </c>
      <c r="C88" s="36"/>
      <c r="D88" s="96"/>
      <c r="E88" s="96"/>
      <c r="F88" s="96"/>
      <c r="G88" s="96"/>
      <c r="H88" s="96"/>
      <c r="I88" s="96"/>
      <c r="J88" s="96"/>
      <c r="K88" s="96"/>
      <c r="L88" s="103"/>
      <c r="M88" s="103"/>
      <c r="N88" s="96"/>
    </row>
    <row r="89" spans="1:13" ht="16.5" thickBot="1">
      <c r="A89" s="180" t="s">
        <v>13</v>
      </c>
      <c r="B89" s="183"/>
      <c r="C89" s="184"/>
      <c r="D89" s="166">
        <f>B101+B102</f>
        <v>14055.670000000002</v>
      </c>
      <c r="E89" s="147"/>
      <c r="F89" s="147"/>
      <c r="G89" s="147"/>
      <c r="I89" s="132"/>
      <c r="K89" s="132"/>
      <c r="L89" s="103"/>
      <c r="M89" s="103"/>
    </row>
    <row r="90" spans="1:14" s="1" customFormat="1" ht="15">
      <c r="A90" s="22" t="s">
        <v>24</v>
      </c>
      <c r="B90" s="8">
        <v>138.76</v>
      </c>
      <c r="C90" s="86" t="s">
        <v>180</v>
      </c>
      <c r="D90" s="96"/>
      <c r="E90" s="96"/>
      <c r="F90" s="110"/>
      <c r="G90" s="96"/>
      <c r="H90" s="109"/>
      <c r="I90" s="96"/>
      <c r="J90" s="96"/>
      <c r="K90" s="96"/>
      <c r="L90" s="103"/>
      <c r="M90" s="103"/>
      <c r="N90" s="96"/>
    </row>
    <row r="91" spans="1:14" s="1" customFormat="1" ht="15">
      <c r="A91" s="22" t="s">
        <v>23</v>
      </c>
      <c r="B91" s="8">
        <v>1483.28</v>
      </c>
      <c r="C91" s="86" t="s">
        <v>181</v>
      </c>
      <c r="D91" s="96"/>
      <c r="E91" s="96"/>
      <c r="F91" s="110"/>
      <c r="G91" s="96"/>
      <c r="H91" s="110"/>
      <c r="I91" s="96"/>
      <c r="J91" s="96"/>
      <c r="K91" s="96"/>
      <c r="L91" s="103"/>
      <c r="M91" s="103"/>
      <c r="N91" s="96"/>
    </row>
    <row r="92" spans="1:14" s="1" customFormat="1" ht="15">
      <c r="A92" s="22" t="s">
        <v>22</v>
      </c>
      <c r="B92" s="8">
        <v>443.9</v>
      </c>
      <c r="C92" s="86" t="s">
        <v>182</v>
      </c>
      <c r="D92" s="96"/>
      <c r="E92" s="96"/>
      <c r="F92" s="132"/>
      <c r="G92" s="96"/>
      <c r="H92" s="132"/>
      <c r="I92" s="96"/>
      <c r="J92" s="96"/>
      <c r="K92" s="96"/>
      <c r="L92" s="103"/>
      <c r="M92" s="103"/>
      <c r="N92" s="96"/>
    </row>
    <row r="93" spans="1:13" ht="15">
      <c r="A93" s="22" t="s">
        <v>21</v>
      </c>
      <c r="B93" s="8">
        <v>65.37</v>
      </c>
      <c r="C93" s="86">
        <v>148</v>
      </c>
      <c r="D93" s="96"/>
      <c r="F93" s="110"/>
      <c r="H93" s="110"/>
      <c r="L93" s="103"/>
      <c r="M93" s="103"/>
    </row>
    <row r="94" spans="1:14" s="1" customFormat="1" ht="15">
      <c r="A94" s="22" t="s">
        <v>107</v>
      </c>
      <c r="B94" s="8">
        <v>365.24</v>
      </c>
      <c r="C94" s="85" t="s">
        <v>186</v>
      </c>
      <c r="D94" s="96"/>
      <c r="E94" s="96"/>
      <c r="F94" s="110"/>
      <c r="G94" s="96"/>
      <c r="H94" s="96"/>
      <c r="I94" s="96"/>
      <c r="J94" s="96"/>
      <c r="K94" s="96"/>
      <c r="L94" s="103"/>
      <c r="M94" s="103"/>
      <c r="N94" s="96"/>
    </row>
    <row r="95" spans="1:14" s="1" customFormat="1" ht="15">
      <c r="A95" s="22"/>
      <c r="B95" s="8"/>
      <c r="C95" s="85" t="s">
        <v>187</v>
      </c>
      <c r="D95" s="96"/>
      <c r="E95" s="96"/>
      <c r="F95" s="110"/>
      <c r="G95" s="96"/>
      <c r="H95" s="96"/>
      <c r="I95" s="96"/>
      <c r="J95" s="96"/>
      <c r="K95" s="96"/>
      <c r="L95" s="103"/>
      <c r="M95" s="103"/>
      <c r="N95" s="96"/>
    </row>
    <row r="96" spans="1:14" s="1" customFormat="1" ht="15">
      <c r="A96" s="22" t="s">
        <v>43</v>
      </c>
      <c r="B96" s="8">
        <v>468</v>
      </c>
      <c r="C96" s="86" t="s">
        <v>183</v>
      </c>
      <c r="D96" s="96"/>
      <c r="E96" s="96"/>
      <c r="F96" s="110"/>
      <c r="G96" s="96"/>
      <c r="H96" s="96"/>
      <c r="I96" s="96"/>
      <c r="J96" s="96"/>
      <c r="K96" s="96"/>
      <c r="L96" s="140"/>
      <c r="M96" s="155"/>
      <c r="N96" s="96"/>
    </row>
    <row r="97" spans="1:14" s="1" customFormat="1" ht="15">
      <c r="A97" s="22" t="s">
        <v>86</v>
      </c>
      <c r="B97" s="8">
        <v>497.8</v>
      </c>
      <c r="C97" s="98" t="s">
        <v>178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1:4" ht="15">
      <c r="A98" s="22" t="s">
        <v>44</v>
      </c>
      <c r="B98" s="8">
        <v>126.62</v>
      </c>
      <c r="C98" s="86" t="s">
        <v>184</v>
      </c>
      <c r="D98" s="96"/>
    </row>
    <row r="99" spans="1:14" s="1" customFormat="1" ht="15">
      <c r="A99" s="22" t="s">
        <v>45</v>
      </c>
      <c r="B99" s="8">
        <v>1360</v>
      </c>
      <c r="C99" s="85" t="s">
        <v>185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1:14" s="1" customFormat="1" ht="15.75" thickBot="1">
      <c r="A100" s="22" t="s">
        <v>108</v>
      </c>
      <c r="B100" s="41">
        <v>353.66</v>
      </c>
      <c r="C100" s="85" t="s">
        <v>179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1:14" s="1" customFormat="1" ht="15.75" thickBot="1">
      <c r="A101" s="22"/>
      <c r="B101" s="9">
        <f>SUM(B90:B100)</f>
        <v>5302.63</v>
      </c>
      <c r="C101" s="84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s="1" customFormat="1" ht="15.75" thickBot="1">
      <c r="A102" s="32" t="s">
        <v>39</v>
      </c>
      <c r="B102" s="115">
        <v>8753.04</v>
      </c>
      <c r="C102" s="99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s="1" customFormat="1" ht="15" customHeight="1" thickBot="1">
      <c r="A103" s="68" t="s">
        <v>46</v>
      </c>
      <c r="B103" s="70"/>
      <c r="C103" s="71"/>
      <c r="D103" s="166">
        <f>B105+B106</f>
        <v>2964.73</v>
      </c>
      <c r="E103" s="147"/>
      <c r="F103" s="147"/>
      <c r="G103" s="147"/>
      <c r="H103" s="96"/>
      <c r="I103" s="148"/>
      <c r="J103" s="96"/>
      <c r="K103" s="132"/>
      <c r="L103" s="103"/>
      <c r="M103" s="103"/>
      <c r="N103" s="96"/>
    </row>
    <row r="104" spans="1:14" s="1" customFormat="1" ht="15.75" thickBot="1">
      <c r="A104" s="16" t="s">
        <v>47</v>
      </c>
      <c r="B104" s="8">
        <v>1021.04</v>
      </c>
      <c r="C104" s="84" t="s">
        <v>109</v>
      </c>
      <c r="D104" s="96"/>
      <c r="E104" s="96"/>
      <c r="F104" s="96"/>
      <c r="G104" s="96"/>
      <c r="H104" s="96"/>
      <c r="I104" s="96"/>
      <c r="J104" s="96"/>
      <c r="K104" s="96"/>
      <c r="L104" s="103"/>
      <c r="M104" s="103"/>
      <c r="N104" s="96"/>
    </row>
    <row r="105" spans="1:13" ht="15.75" thickBot="1">
      <c r="A105" s="22"/>
      <c r="B105" s="9">
        <f>SUM(B104:B104)</f>
        <v>1021.04</v>
      </c>
      <c r="C105" s="134" t="s">
        <v>188</v>
      </c>
      <c r="D105" s="96"/>
      <c r="L105" s="103"/>
      <c r="M105" s="103"/>
    </row>
    <row r="106" spans="1:14" s="1" customFormat="1" ht="15.75" thickBot="1">
      <c r="A106" s="24" t="s">
        <v>38</v>
      </c>
      <c r="B106" s="111">
        <v>1943.69</v>
      </c>
      <c r="C106" s="36"/>
      <c r="D106" s="96"/>
      <c r="E106" s="147"/>
      <c r="F106" s="147"/>
      <c r="G106" s="147"/>
      <c r="H106" s="96"/>
      <c r="I106" s="96"/>
      <c r="J106" s="96"/>
      <c r="K106" s="96"/>
      <c r="L106" s="103"/>
      <c r="M106" s="103"/>
      <c r="N106" s="96"/>
    </row>
    <row r="107" spans="1:13" ht="16.5" thickBot="1">
      <c r="A107" s="74" t="s">
        <v>80</v>
      </c>
      <c r="B107" s="75"/>
      <c r="C107" s="76"/>
      <c r="D107" s="166">
        <f>B108+B109</f>
        <v>6515.58</v>
      </c>
      <c r="F107" s="151"/>
      <c r="I107" s="132"/>
      <c r="K107" s="132"/>
      <c r="L107" s="103"/>
      <c r="M107" s="103"/>
    </row>
    <row r="108" spans="1:14" s="1" customFormat="1" ht="15.75" thickBot="1">
      <c r="A108" s="106" t="s">
        <v>81</v>
      </c>
      <c r="B108" s="125">
        <v>2801.23</v>
      </c>
      <c r="C108" s="34" t="s">
        <v>189</v>
      </c>
      <c r="D108" s="96"/>
      <c r="E108" s="96"/>
      <c r="F108" s="151"/>
      <c r="G108" s="96"/>
      <c r="H108" s="96"/>
      <c r="I108" s="96"/>
      <c r="J108" s="96"/>
      <c r="K108" s="96"/>
      <c r="L108" s="96"/>
      <c r="M108" s="96"/>
      <c r="N108" s="96"/>
    </row>
    <row r="109" spans="1:14" s="1" customFormat="1" ht="15.75" thickBot="1">
      <c r="A109" s="32" t="s">
        <v>38</v>
      </c>
      <c r="B109" s="111">
        <v>3714.35</v>
      </c>
      <c r="C109" s="34" t="s">
        <v>190</v>
      </c>
      <c r="D109" s="96"/>
      <c r="E109" s="96"/>
      <c r="F109" s="152"/>
      <c r="G109" s="96"/>
      <c r="H109" s="96"/>
      <c r="I109" s="96"/>
      <c r="J109" s="96"/>
      <c r="K109" s="96"/>
      <c r="L109" s="96"/>
      <c r="M109" s="96"/>
      <c r="N109" s="96"/>
    </row>
    <row r="110" spans="1:4" ht="23.25" customHeight="1" thickBot="1">
      <c r="A110" s="174" t="s">
        <v>14</v>
      </c>
      <c r="B110" s="175"/>
      <c r="C110" s="176"/>
      <c r="D110" s="166">
        <f>B119+B120</f>
        <v>37696.17</v>
      </c>
    </row>
    <row r="111" spans="1:14" s="1" customFormat="1" ht="15">
      <c r="A111" s="22" t="s">
        <v>17</v>
      </c>
      <c r="B111" s="39">
        <v>140</v>
      </c>
      <c r="C111" s="97" t="s">
        <v>144</v>
      </c>
      <c r="D111" s="96"/>
      <c r="E111" s="147"/>
      <c r="F111" s="147"/>
      <c r="G111" s="147"/>
      <c r="H111" s="96"/>
      <c r="I111" s="132"/>
      <c r="J111" s="96"/>
      <c r="K111" s="132"/>
      <c r="L111" s="96"/>
      <c r="M111" s="96"/>
      <c r="N111" s="96"/>
    </row>
    <row r="112" spans="1:14" s="1" customFormat="1" ht="15">
      <c r="A112" s="22" t="s">
        <v>73</v>
      </c>
      <c r="B112" s="11">
        <v>1720</v>
      </c>
      <c r="C112" s="97" t="s">
        <v>146</v>
      </c>
      <c r="D112" s="96"/>
      <c r="E112" s="96"/>
      <c r="F112" s="96"/>
      <c r="G112" s="103"/>
      <c r="H112" s="103"/>
      <c r="I112" s="96"/>
      <c r="J112" s="96"/>
      <c r="K112" s="96"/>
      <c r="L112" s="96"/>
      <c r="M112" s="96"/>
      <c r="N112" s="96"/>
    </row>
    <row r="113" spans="1:14" s="1" customFormat="1" ht="15">
      <c r="A113" s="22" t="s">
        <v>72</v>
      </c>
      <c r="B113" s="11">
        <v>1160</v>
      </c>
      <c r="C113" s="97" t="s">
        <v>145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1:14" s="1" customFormat="1" ht="15">
      <c r="A114" s="22" t="s">
        <v>74</v>
      </c>
      <c r="B114" s="11">
        <v>500</v>
      </c>
      <c r="C114" s="97" t="s">
        <v>147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 s="1" customFormat="1" ht="15">
      <c r="A115" s="22" t="s">
        <v>71</v>
      </c>
      <c r="B115" s="11">
        <v>310</v>
      </c>
      <c r="C115" s="97" t="s">
        <v>142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1:14" s="1" customFormat="1" ht="15">
      <c r="A116" s="22" t="s">
        <v>70</v>
      </c>
      <c r="B116" s="11">
        <v>6650</v>
      </c>
      <c r="C116" s="97" t="s">
        <v>141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4" s="1" customFormat="1" ht="15">
      <c r="A117" s="38" t="s">
        <v>18</v>
      </c>
      <c r="B117" s="11">
        <v>110</v>
      </c>
      <c r="C117" s="97" t="s">
        <v>143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4" s="1" customFormat="1" ht="15.75" thickBot="1">
      <c r="A118" s="22" t="s">
        <v>95</v>
      </c>
      <c r="B118" s="11">
        <v>2823.93</v>
      </c>
      <c r="C118" s="97" t="s">
        <v>96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4" s="1" customFormat="1" ht="15.75" thickBot="1">
      <c r="A119" s="37"/>
      <c r="B119" s="48">
        <f>SUM(B111:B118)</f>
        <v>13413.93</v>
      </c>
      <c r="C119" s="49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1:14" s="1" customFormat="1" ht="15.75" thickBot="1">
      <c r="A120" s="160" t="s">
        <v>39</v>
      </c>
      <c r="B120" s="112">
        <v>24282.24</v>
      </c>
      <c r="C120" s="40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4" ht="21.75" customHeight="1" thickBot="1">
      <c r="A121" s="174" t="s">
        <v>15</v>
      </c>
      <c r="B121" s="175"/>
      <c r="C121" s="176"/>
      <c r="D121" s="96"/>
    </row>
    <row r="122" spans="1:11" ht="16.5" thickBot="1">
      <c r="A122" s="169" t="s">
        <v>58</v>
      </c>
      <c r="B122" s="170"/>
      <c r="C122" s="171"/>
      <c r="D122" s="166">
        <f>B129</f>
        <v>29014.799999999996</v>
      </c>
      <c r="K122" s="132"/>
    </row>
    <row r="123" spans="1:4" ht="15">
      <c r="A123" s="29" t="s">
        <v>111</v>
      </c>
      <c r="B123" s="8">
        <v>11633.2</v>
      </c>
      <c r="C123" s="83" t="s">
        <v>112</v>
      </c>
      <c r="D123" s="96"/>
    </row>
    <row r="124" spans="1:4" ht="15">
      <c r="A124" s="29" t="s">
        <v>113</v>
      </c>
      <c r="B124" s="8">
        <v>6708.8</v>
      </c>
      <c r="C124" s="83" t="s">
        <v>114</v>
      </c>
      <c r="D124" s="96"/>
    </row>
    <row r="125" spans="1:4" ht="15">
      <c r="A125" s="16" t="s">
        <v>32</v>
      </c>
      <c r="B125" s="8">
        <v>7234.6</v>
      </c>
      <c r="C125" s="83" t="s">
        <v>115</v>
      </c>
      <c r="D125" s="96"/>
    </row>
    <row r="126" spans="1:4" ht="15">
      <c r="A126" s="16" t="s">
        <v>117</v>
      </c>
      <c r="B126" s="8">
        <v>2751.6</v>
      </c>
      <c r="C126" s="83" t="s">
        <v>116</v>
      </c>
      <c r="D126" s="96"/>
    </row>
    <row r="127" spans="1:4" ht="15">
      <c r="A127" s="16" t="s">
        <v>118</v>
      </c>
      <c r="B127" s="8">
        <v>600</v>
      </c>
      <c r="C127" s="83" t="s">
        <v>119</v>
      </c>
      <c r="D127" s="96"/>
    </row>
    <row r="128" spans="1:4" ht="15.75" thickBot="1">
      <c r="A128" s="16" t="s">
        <v>120</v>
      </c>
      <c r="B128" s="8">
        <v>86.6</v>
      </c>
      <c r="C128" s="83">
        <v>78</v>
      </c>
      <c r="D128" s="96"/>
    </row>
    <row r="129" spans="1:4" ht="15.75" thickBot="1">
      <c r="A129" s="16"/>
      <c r="B129" s="9">
        <f>SUM(B123:B128)</f>
        <v>29014.799999999996</v>
      </c>
      <c r="C129" s="43"/>
      <c r="D129" s="96"/>
    </row>
    <row r="130" spans="1:11" ht="16.5" thickBot="1">
      <c r="A130" s="169" t="s">
        <v>41</v>
      </c>
      <c r="B130" s="170"/>
      <c r="C130" s="171"/>
      <c r="D130" s="166">
        <f>B137+B138</f>
        <v>74034.53</v>
      </c>
      <c r="E130" s="147"/>
      <c r="F130" s="147"/>
      <c r="G130" s="147"/>
      <c r="I130" s="132"/>
      <c r="K130" s="132"/>
    </row>
    <row r="131" spans="1:8" ht="15">
      <c r="A131" s="16" t="s">
        <v>60</v>
      </c>
      <c r="B131" s="8">
        <v>26057.8</v>
      </c>
      <c r="C131" s="83" t="s">
        <v>134</v>
      </c>
      <c r="D131" s="96"/>
      <c r="F131" s="110"/>
      <c r="H131" s="110"/>
    </row>
    <row r="132" spans="1:8" ht="15">
      <c r="A132" s="22" t="s">
        <v>216</v>
      </c>
      <c r="B132" s="11">
        <v>100.5</v>
      </c>
      <c r="C132" s="83" t="s">
        <v>91</v>
      </c>
      <c r="D132" s="96"/>
      <c r="F132" s="110"/>
      <c r="H132" s="110"/>
    </row>
    <row r="133" spans="1:8" ht="15">
      <c r="A133" s="16" t="s">
        <v>69</v>
      </c>
      <c r="B133" s="11">
        <v>504</v>
      </c>
      <c r="C133" s="83" t="s">
        <v>135</v>
      </c>
      <c r="D133" s="96"/>
      <c r="F133" s="110"/>
      <c r="H133" s="132"/>
    </row>
    <row r="134" spans="1:14" s="1" customFormat="1" ht="15">
      <c r="A134" s="16" t="s">
        <v>136</v>
      </c>
      <c r="B134" s="11">
        <v>154.96</v>
      </c>
      <c r="C134" s="83" t="s">
        <v>137</v>
      </c>
      <c r="D134" s="96"/>
      <c r="E134" s="96"/>
      <c r="F134" s="132"/>
      <c r="G134" s="96"/>
      <c r="H134" s="96"/>
      <c r="I134" s="96"/>
      <c r="J134" s="96"/>
      <c r="K134" s="96"/>
      <c r="L134" s="96"/>
      <c r="M134" s="96"/>
      <c r="N134" s="96"/>
    </row>
    <row r="135" spans="1:14" s="1" customFormat="1" ht="15">
      <c r="A135" s="16" t="s">
        <v>92</v>
      </c>
      <c r="B135" s="11">
        <v>9856</v>
      </c>
      <c r="C135" s="83" t="s">
        <v>93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1:14" s="1" customFormat="1" ht="15.75" thickBot="1">
      <c r="A136" s="16" t="s">
        <v>84</v>
      </c>
      <c r="B136" s="11">
        <v>1419.6</v>
      </c>
      <c r="C136" s="83" t="s">
        <v>133</v>
      </c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1:14" s="1" customFormat="1" ht="15.75" thickBot="1">
      <c r="A137" s="16"/>
      <c r="B137" s="9">
        <f>SUM(B131:B136)</f>
        <v>38092.85999999999</v>
      </c>
      <c r="C137" s="43"/>
      <c r="D137" s="103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1:14" s="1" customFormat="1" ht="16.5" thickBot="1">
      <c r="A138" s="89" t="s">
        <v>52</v>
      </c>
      <c r="B138" s="112">
        <v>35941.67</v>
      </c>
      <c r="C138" s="35"/>
      <c r="D138" s="103"/>
      <c r="E138" s="147"/>
      <c r="F138" s="147"/>
      <c r="G138" s="147"/>
      <c r="H138" s="96"/>
      <c r="I138" s="132"/>
      <c r="J138" s="96"/>
      <c r="K138" s="132"/>
      <c r="L138" s="96"/>
      <c r="M138" s="96"/>
      <c r="N138" s="96"/>
    </row>
    <row r="139" spans="1:14" s="1" customFormat="1" ht="16.5" thickBot="1">
      <c r="A139" s="90" t="s">
        <v>66</v>
      </c>
      <c r="B139" s="91"/>
      <c r="C139" s="92"/>
      <c r="D139" s="166">
        <f>B140</f>
        <v>6102.24</v>
      </c>
      <c r="E139" s="96"/>
      <c r="F139" s="96"/>
      <c r="G139" s="96"/>
      <c r="H139" s="103"/>
      <c r="I139" s="96"/>
      <c r="J139" s="96"/>
      <c r="K139" s="96"/>
      <c r="L139" s="132"/>
      <c r="M139" s="96"/>
      <c r="N139" s="96"/>
    </row>
    <row r="140" spans="1:14" s="1" customFormat="1" ht="16.5" thickBot="1">
      <c r="A140" s="93" t="s">
        <v>67</v>
      </c>
      <c r="B140" s="111">
        <v>6102.24</v>
      </c>
      <c r="C140" s="3"/>
      <c r="D140" s="103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1:11" ht="16.5" thickBot="1">
      <c r="A141" s="177" t="s">
        <v>138</v>
      </c>
      <c r="B141" s="178"/>
      <c r="C141" s="179"/>
      <c r="D141" s="166">
        <f>B143+B144</f>
        <v>13337.73</v>
      </c>
      <c r="K141" s="148"/>
    </row>
    <row r="142" spans="1:14" s="1" customFormat="1" ht="15.75" thickBot="1">
      <c r="A142" s="95" t="s">
        <v>139</v>
      </c>
      <c r="B142" s="39">
        <v>7984.8</v>
      </c>
      <c r="C142" s="119" t="s">
        <v>140</v>
      </c>
      <c r="D142" s="103"/>
      <c r="E142" s="153"/>
      <c r="F142" s="140"/>
      <c r="G142" s="158"/>
      <c r="H142" s="140"/>
      <c r="I142" s="103"/>
      <c r="J142" s="103"/>
      <c r="K142" s="103"/>
      <c r="L142" s="103"/>
      <c r="M142" s="96"/>
      <c r="N142" s="96"/>
    </row>
    <row r="143" spans="1:14" s="1" customFormat="1" ht="15.75" thickBot="1">
      <c r="A143" s="16"/>
      <c r="B143" s="12">
        <f>SUM(B142:B142)</f>
        <v>7984.8</v>
      </c>
      <c r="C143" s="61"/>
      <c r="D143" s="103"/>
      <c r="E143" s="96"/>
      <c r="F143" s="103"/>
      <c r="G143" s="103"/>
      <c r="H143" s="103"/>
      <c r="I143" s="103"/>
      <c r="J143" s="103"/>
      <c r="K143" s="103"/>
      <c r="L143" s="103"/>
      <c r="M143" s="96"/>
      <c r="N143" s="96"/>
    </row>
    <row r="144" spans="1:14" s="1" customFormat="1" ht="15.75" thickBot="1">
      <c r="A144" s="19" t="s">
        <v>54</v>
      </c>
      <c r="B144" s="168">
        <v>5352.93</v>
      </c>
      <c r="C144" s="61"/>
      <c r="D144" s="103"/>
      <c r="E144" s="96"/>
      <c r="F144" s="103"/>
      <c r="G144" s="103"/>
      <c r="H144" s="103"/>
      <c r="I144" s="103"/>
      <c r="J144" s="103"/>
      <c r="K144" s="103"/>
      <c r="L144" s="103"/>
      <c r="M144" s="96"/>
      <c r="N144" s="96"/>
    </row>
    <row r="145" spans="1:12" ht="22.5" customHeight="1" thickBot="1">
      <c r="A145" s="30" t="s">
        <v>94</v>
      </c>
      <c r="B145" s="15">
        <f>B19+B22+B23+B32+B39+B41+B57+B63+B70+B81+B84+B87+B101+B105+B108+B119+B129+B137+B143</f>
        <v>296127.07</v>
      </c>
      <c r="C145" s="5"/>
      <c r="D145" s="163">
        <f>SUM(D8:D141)</f>
        <v>463798.04999999993</v>
      </c>
      <c r="E145" s="110"/>
      <c r="F145" s="140"/>
      <c r="G145" s="103"/>
      <c r="H145" s="103"/>
      <c r="I145" s="103"/>
      <c r="J145" s="103"/>
      <c r="K145" s="103"/>
      <c r="L145" s="103"/>
    </row>
    <row r="146" spans="1:14" s="1" customFormat="1" ht="16.5" thickBot="1">
      <c r="A146" s="143" t="s">
        <v>206</v>
      </c>
      <c r="B146" s="144">
        <v>254.81</v>
      </c>
      <c r="C146" s="5"/>
      <c r="D146" s="102">
        <v>254.81</v>
      </c>
      <c r="E146" s="145" t="s">
        <v>210</v>
      </c>
      <c r="F146" s="159"/>
      <c r="G146" s="159"/>
      <c r="H146" s="103"/>
      <c r="I146" s="103"/>
      <c r="J146" s="103"/>
      <c r="K146" s="103"/>
      <c r="L146" s="103"/>
      <c r="M146" s="96"/>
      <c r="N146" s="96"/>
    </row>
    <row r="147" spans="1:14" s="1" customFormat="1" ht="16.5" thickBot="1">
      <c r="A147" s="141" t="s">
        <v>207</v>
      </c>
      <c r="B147" s="142">
        <v>166.53</v>
      </c>
      <c r="C147" s="5"/>
      <c r="D147" s="126">
        <v>166.53</v>
      </c>
      <c r="E147" s="145" t="s">
        <v>90</v>
      </c>
      <c r="F147" s="103"/>
      <c r="G147" s="103"/>
      <c r="H147" s="103"/>
      <c r="I147" s="103"/>
      <c r="J147" s="103"/>
      <c r="K147" s="103"/>
      <c r="L147" s="103"/>
      <c r="M147" s="96"/>
      <c r="N147" s="96"/>
    </row>
    <row r="148" spans="1:14" s="1" customFormat="1" ht="16.5" thickBot="1">
      <c r="A148" s="27" t="s">
        <v>213</v>
      </c>
      <c r="B148" s="14">
        <f>B20+B24+B33+B42+B58+B64+B82+B85+B88+B102+B106+B109+B120+B138+B140+B144</f>
        <v>167670.98</v>
      </c>
      <c r="C148" s="5"/>
      <c r="D148" s="164">
        <f>D145+D146-D147</f>
        <v>463886.3299999999</v>
      </c>
      <c r="E148" s="145"/>
      <c r="F148" s="103"/>
      <c r="G148" s="103"/>
      <c r="H148" s="103"/>
      <c r="I148" s="103"/>
      <c r="J148" s="103"/>
      <c r="K148" s="103"/>
      <c r="L148" s="103"/>
      <c r="M148" s="96"/>
      <c r="N148" s="96"/>
    </row>
    <row r="149" spans="1:12" ht="16.5" thickBot="1">
      <c r="A149" s="100" t="s">
        <v>33</v>
      </c>
      <c r="B149" s="10">
        <f>B145+B148+B146-B147</f>
        <v>463886.33</v>
      </c>
      <c r="C149" s="4"/>
      <c r="D149" s="110"/>
      <c r="F149" s="140"/>
      <c r="G149" s="103"/>
      <c r="H149" s="103"/>
      <c r="I149" s="103"/>
      <c r="J149" s="103"/>
      <c r="K149" s="140"/>
      <c r="L149" s="103"/>
    </row>
    <row r="150" spans="1:5" ht="16.5" thickBot="1">
      <c r="A150" s="127"/>
      <c r="B150" s="128"/>
      <c r="C150" s="129"/>
      <c r="D150" s="96"/>
      <c r="E150" s="154"/>
    </row>
    <row r="151" spans="1:4" ht="15.75" thickBot="1">
      <c r="A151" s="161" t="s">
        <v>34</v>
      </c>
      <c r="B151" s="46">
        <v>463886.33</v>
      </c>
      <c r="C151" s="129"/>
      <c r="D151" s="96"/>
    </row>
    <row r="152" spans="1:14" s="1" customFormat="1" ht="15">
      <c r="A152" s="44" t="s">
        <v>121</v>
      </c>
      <c r="B152" s="47">
        <v>166.53</v>
      </c>
      <c r="C152" s="53" t="s">
        <v>208</v>
      </c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1:14" s="1" customFormat="1" ht="15">
      <c r="A153" s="44" t="s">
        <v>122</v>
      </c>
      <c r="B153" s="162">
        <v>254.81</v>
      </c>
      <c r="C153" s="77" t="s">
        <v>209</v>
      </c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1:14" s="1" customFormat="1" ht="15">
      <c r="A154" s="44" t="s">
        <v>57</v>
      </c>
      <c r="B154" s="47">
        <f>B151+B152-B153</f>
        <v>463798.05000000005</v>
      </c>
      <c r="C154" s="53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1:14" s="1" customFormat="1" ht="15">
      <c r="A155" s="44"/>
      <c r="B155" s="47"/>
      <c r="C155" s="53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1:4" ht="15">
      <c r="A156" s="82"/>
      <c r="B156" s="78"/>
      <c r="C156" s="81"/>
      <c r="D156" s="1"/>
    </row>
    <row r="157" spans="1:4" ht="15">
      <c r="A157" s="56"/>
      <c r="B157" s="139"/>
      <c r="C157" s="55"/>
      <c r="D157" s="1"/>
    </row>
    <row r="158" spans="1:3" ht="15">
      <c r="A158" s="56"/>
      <c r="B158" s="2"/>
      <c r="C158" s="55"/>
    </row>
    <row r="159" spans="1:3" ht="15">
      <c r="A159" s="56"/>
      <c r="B159" s="54"/>
      <c r="C159" s="55"/>
    </row>
    <row r="160" spans="1:3" ht="15">
      <c r="A160" s="56"/>
      <c r="B160" s="2"/>
      <c r="C160" s="55"/>
    </row>
    <row r="161" spans="1:3" ht="15">
      <c r="A161" s="56"/>
      <c r="B161" s="2"/>
      <c r="C161" s="55"/>
    </row>
    <row r="162" spans="1:3" ht="15">
      <c r="A162" s="56"/>
      <c r="B162" s="2"/>
      <c r="C162" s="55"/>
    </row>
    <row r="163" spans="1:3" ht="15">
      <c r="A163" s="56"/>
      <c r="B163" s="2"/>
      <c r="C163" s="55"/>
    </row>
    <row r="164" spans="1:3" ht="15">
      <c r="A164" s="56"/>
      <c r="B164" s="2"/>
      <c r="C164" s="55"/>
    </row>
    <row r="165" spans="1:3" ht="15">
      <c r="A165" s="56"/>
      <c r="B165" s="2"/>
      <c r="C165" s="55"/>
    </row>
    <row r="166" spans="1:3" ht="15">
      <c r="A166" s="56"/>
      <c r="B166" s="2"/>
      <c r="C166" s="55"/>
    </row>
    <row r="167" spans="1:3" ht="15.75" thickBot="1">
      <c r="A167" s="57"/>
      <c r="B167" s="58"/>
      <c r="C167" s="59"/>
    </row>
  </sheetData>
  <sheetProtection/>
  <mergeCells count="17">
    <mergeCell ref="A141:C141"/>
    <mergeCell ref="A130:C130"/>
    <mergeCell ref="A43:C43"/>
    <mergeCell ref="A71:C71"/>
    <mergeCell ref="A89:C89"/>
    <mergeCell ref="A21:C21"/>
    <mergeCell ref="A110:C110"/>
    <mergeCell ref="A121:C121"/>
    <mergeCell ref="A25:C25"/>
    <mergeCell ref="A34:C34"/>
    <mergeCell ref="A122:C122"/>
    <mergeCell ref="A1:C1"/>
    <mergeCell ref="A2:C2"/>
    <mergeCell ref="A3:C3"/>
    <mergeCell ref="A4:C4"/>
    <mergeCell ref="A8:C8"/>
    <mergeCell ref="A7:C7"/>
  </mergeCells>
  <printOptions/>
  <pageMargins left="0.1968503937007874" right="0.19" top="0.1968503937007874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</dc:creator>
  <cp:keywords/>
  <dc:description/>
  <cp:lastModifiedBy>Lucia Budáčová</cp:lastModifiedBy>
  <cp:lastPrinted>2015-05-05T07:53:22Z</cp:lastPrinted>
  <dcterms:created xsi:type="dcterms:W3CDTF">2010-12-29T09:49:59Z</dcterms:created>
  <dcterms:modified xsi:type="dcterms:W3CDTF">2015-05-19T10:54:29Z</dcterms:modified>
  <cp:category/>
  <cp:version/>
  <cp:contentType/>
  <cp:contentStatus/>
</cp:coreProperties>
</file>